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mpaign Calendar" sheetId="1" r:id="rId5"/>
    <sheet state="visible" name="Legend &amp; Tracker" sheetId="2" r:id="rId6"/>
  </sheets>
  <definedNames/>
  <calcPr/>
</workbook>
</file>

<file path=xl/sharedStrings.xml><?xml version="1.0" encoding="utf-8"?>
<sst xmlns="http://schemas.openxmlformats.org/spreadsheetml/2006/main" count="213" uniqueCount="181">
  <si>
    <t>DIGITAL 6IX</t>
  </si>
  <si>
    <t>Event Marketing Calendar  |  [CLIENT]  |  [MARKET]  |  [EVENT WINDOW]</t>
  </si>
  <si>
    <t>ASSET</t>
  </si>
  <si>
    <t>BUILD</t>
  </si>
  <si>
    <t>TIMING</t>
  </si>
  <si>
    <t>DISCOVERY</t>
  </si>
  <si>
    <t>Asset / Task</t>
  </si>
  <si>
    <t>Sub-event</t>
  </si>
  <si>
    <t>Phase</t>
  </si>
  <si>
    <t>Channel</t>
  </si>
  <si>
    <t>Format</t>
  </si>
  <si>
    <t>Owner</t>
  </si>
  <si>
    <t>Status</t>
  </si>
  <si>
    <t>Go Live Date</t>
  </si>
  <si>
    <t>T-minus</t>
  </si>
  <si>
    <t>Expiry Date</t>
  </si>
  <si>
    <t>Days Live</t>
  </si>
  <si>
    <t>Takedown</t>
  </si>
  <si>
    <t>CTA Target</t>
  </si>
  <si>
    <t>Discovery Prompt</t>
  </si>
  <si>
    <t>Event Schema</t>
  </si>
  <si>
    <t>Listing</t>
  </si>
  <si>
    <t>Priority</t>
  </si>
  <si>
    <t>Notes</t>
  </si>
  <si>
    <t>Lineup announcement: full programme page goes live</t>
  </si>
  <si>
    <t>Festival-wide</t>
  </si>
  <si>
    <t>Announce</t>
  </si>
  <si>
    <t>Website</t>
  </si>
  <si>
    <t>Landing page</t>
  </si>
  <si>
    <t>Agency</t>
  </si>
  <si>
    <t>Live</t>
  </si>
  <si>
    <t>Auto</t>
  </si>
  <si>
    <t>/lineup/</t>
  </si>
  <si>
    <t>what films are showing at the film festival in toronto this month</t>
  </si>
  <si>
    <t>Event</t>
  </si>
  <si>
    <t>High</t>
  </si>
  <si>
    <t>EXAMPLE ROW. Delete whenever, the tracker counts from row 6.</t>
  </si>
  <si>
    <t>Event Marketing Calendar  |  Legend and campaign tracker</t>
  </si>
  <si>
    <t>Setup</t>
  </si>
  <si>
    <t>1. Fill the red-outlined cells below, then update the same client line in row 2 of the Campaign Calendar tab.</t>
  </si>
  <si>
    <t>2. Row 5 on the Campaign Calendar tab is a filled example. Delete it whenever, the tracker counts from row 6.</t>
  </si>
  <si>
    <t>3. The tab is banded: ASSET, BUILD, TIMING, DISCOVERY. One row per asset, not per channel.</t>
  </si>
  <si>
    <t>4. Event Start below drives every T-minus. Set it before you plan anything, or the pacing numbers are meaningless.</t>
  </si>
  <si>
    <t>5. Every dated asset needs an Expiry Date. A festival site full of screenings that already happened is a site that lies.</t>
  </si>
  <si>
    <t>Client</t>
  </si>
  <si>
    <t>Red-outlined cells are yours to fill.</t>
  </si>
  <si>
    <t>Market / geo</t>
  </si>
  <si>
    <t>Event name</t>
  </si>
  <si>
    <t>Event start date</t>
  </si>
  <si>
    <t>Drives the T-minus column. Example dates, replace them.</t>
  </si>
  <si>
    <t>Event end date</t>
  </si>
  <si>
    <t>On-sale date</t>
  </si>
  <si>
    <t>Column definitions</t>
  </si>
  <si>
    <t>Column</t>
  </si>
  <si>
    <t>What it captures</t>
  </si>
  <si>
    <t>Why it matters</t>
  </si>
  <si>
    <t>Phase (C)</t>
  </si>
  <si>
    <t>Announce, On sale, Momentum, Last call, Live, After.</t>
  </si>
  <si>
    <t>An event campaign is not a content calendar with dates. It is six short campaigns with different jobs. Announce builds a list, On sale converts it, Last call is where most of the revenue actually lands, and After is the one everybody skips.</t>
  </si>
  <si>
    <t>Go Live Date (H)</t>
  </si>
  <si>
    <t>When the asset publishes.</t>
  </si>
  <si>
    <t>The only date most calendars record. On its own it tells you nothing, which is why the next column exists.</t>
  </si>
  <si>
    <t>T-minus (I)</t>
  </si>
  <si>
    <t>Days between go live and the event start. Calculated.</t>
  </si>
  <si>
    <t>The spine of the file. Event marketing is measured backwards from a fixed date, not forwards from a month. Green is fourteen or more days out. A plan that is mostly amber and orange is not a plan, it is a fortnight of panic with a spreadsheet attached.</t>
  </si>
  <si>
    <t>Expiry Date (J)</t>
  </si>
  <si>
    <t>The day this asset stops being true.</t>
  </si>
  <si>
    <t>The column nobody has. A content calendar plans publishing. An event calendar has to plan unpublishing, because a screening that has already happened, a sold-out ticket link, and a lineup that changed are all lies your site is still telling, to the audience and to the engines reading it.</t>
  </si>
  <si>
    <t>Takedown (L)</t>
  </si>
  <si>
    <t>Auto, Manual, Archive, Evergreen, or None.</t>
  </si>
  <si>
    <t>How the asset disappears. Auto means the site handles it, which is the only answer that survives a busy festival week. None is red because None means a human has to remember, and during a live event nobody remembers.</t>
  </si>
  <si>
    <t>CTA Target (M)</t>
  </si>
  <si>
    <t>The page this asset sends people to.</t>
  </si>
  <si>
    <t>Decide before you build. Assets pointing at the homepage because nobody chose are how a campaign quietly loses its own funnel.</t>
  </si>
  <si>
    <t>Discovery Prompt (N)</t>
  </si>
  <si>
    <t>The question a real person asks that this asset should answer.</t>
  </si>
  <si>
    <t>The GEO layer. Nobody types your festival name into an assistant before they know it exists. They type 'what is on in Toronto this weekend' and 'things to do in the distillery district'. If nothing you publish answers that sentence, you are only findable by people who already found you.</t>
  </si>
  <si>
    <t>Event Schema (O)</t>
  </si>
  <si>
    <t>The JSON-LD type on the page.</t>
  </si>
  <si>
    <t>Event and SubEvent are the only reason a listing surface or an assistant can parse a date, a venue and a price without guessing. None is red. For a multi-day festival with sub-events, this is not optional, it is the whole discovery mechanism.</t>
  </si>
  <si>
    <t>Listing (P)</t>
  </si>
  <si>
    <t>Whether the event is submitted to the listing sites that matter.</t>
  </si>
  <si>
    <t>Assistants answering 'what is on this weekend' quote listing sites and local press far more than they quote your own domain. Missed carries brand red: it is the cheapest reach in event marketing and the easiest to forget.</t>
  </si>
  <si>
    <t>Priority (Q)</t>
  </si>
  <si>
    <t>High, Medium, Low.</t>
  </si>
  <si>
    <t>High carries brand red. It is not a compliment, it is the row that will hurt if it slips.</t>
  </si>
  <si>
    <t>Dropdown options and their colours</t>
  </si>
  <si>
    <t>Last call is orange on purpose. It is the highest-converting window and the one that gets planned last.</t>
  </si>
  <si>
    <t>On sale</t>
  </si>
  <si>
    <t>Momentum</t>
  </si>
  <si>
    <t>Last call</t>
  </si>
  <si>
    <t>After</t>
  </si>
  <si>
    <t>Owner (F)</t>
  </si>
  <si>
    <t>Client rows carry brand red: approvals, artwork and lineup confirmations are what stall an event build.</t>
  </si>
  <si>
    <t>Writer 1</t>
  </si>
  <si>
    <t>Designer</t>
  </si>
  <si>
    <t>AI</t>
  </si>
  <si>
    <t>Status (G)</t>
  </si>
  <si>
    <t>Hold is brand red. During an event window a held asset is a decision nobody has made yet.</t>
  </si>
  <si>
    <t>Planned</t>
  </si>
  <si>
    <t>In progress</t>
  </si>
  <si>
    <t>In review</t>
  </si>
  <si>
    <t>Scheduled</t>
  </si>
  <si>
    <t>Done</t>
  </si>
  <si>
    <t>Hold</t>
  </si>
  <si>
    <t>Fourteen days or more is green. Under seven is orange. Read the spread, not the rows.</t>
  </si>
  <si>
    <t>14 and up</t>
  </si>
  <si>
    <t>7 to 13</t>
  </si>
  <si>
    <t>1 to 6</t>
  </si>
  <si>
    <t>Event day or after</t>
  </si>
  <si>
    <t>None is red. It means a human has to remember during the busiest week of the year.</t>
  </si>
  <si>
    <t>Manual</t>
  </si>
  <si>
    <t>Archive</t>
  </si>
  <si>
    <t>Evergreen</t>
  </si>
  <si>
    <t>None</t>
  </si>
  <si>
    <t>None is red. Without Event markup a listing surface has to guess your dates.</t>
  </si>
  <si>
    <t>SubEvent</t>
  </si>
  <si>
    <t>FAQPage</t>
  </si>
  <si>
    <t>Offer</t>
  </si>
  <si>
    <t>Missed carries brand red. Free reach you forgot to claim.</t>
  </si>
  <si>
    <t>Not needed</t>
  </si>
  <si>
    <t>To submit</t>
  </si>
  <si>
    <t>Submitted</t>
  </si>
  <si>
    <t>Missed</t>
  </si>
  <si>
    <t>If everything is High, nothing is.</t>
  </si>
  <si>
    <t>Medium</t>
  </si>
  <si>
    <t>Low</t>
  </si>
  <si>
    <t>Tracker (live)</t>
  </si>
  <si>
    <t>Assets planned</t>
  </si>
  <si>
    <t>On hold</t>
  </si>
  <si>
    <t>Client-owned rows (dependencies)</t>
  </si>
  <si>
    <t>The rows that stall. Chase these first, they are not yours to finish.</t>
  </si>
  <si>
    <t>Percent live or done</t>
  </si>
  <si>
    <t>PACING</t>
  </si>
  <si>
    <t>Event marketing is measured backwards. This is the section that tells you whether you have a plan or a panic.</t>
  </si>
  <si>
    <t>Assets 14+ days out</t>
  </si>
  <si>
    <t>Assets 7 to 13 days out</t>
  </si>
  <si>
    <t>Assets in the final 6 days</t>
  </si>
  <si>
    <t>Assets on or after event day</t>
  </si>
  <si>
    <t>Final-week share</t>
  </si>
  <si>
    <t>The panic metric. If a third of the campaign goes live in the last six days, the campaign is the last six days.</t>
  </si>
  <si>
    <t>Earliest asset (T-minus)</t>
  </si>
  <si>
    <t>Average T-minus</t>
  </si>
  <si>
    <t>LIFECYCLE</t>
  </si>
  <si>
    <t>What a content calendar never asks: when does this stop being true, and who takes it down.</t>
  </si>
  <si>
    <t>Assets with an expiry date</t>
  </si>
  <si>
    <t>Expiry coverage</t>
  </si>
  <si>
    <t>Takedown set to None</t>
  </si>
  <si>
    <t>Each of these is a human who has to remember something during the busiest week of the year.</t>
  </si>
  <si>
    <t>Auto-takedown coverage</t>
  </si>
  <si>
    <t>Past expiry but still marked Live</t>
  </si>
  <si>
    <t>Should be zero. Anything here is on your site right now, telling people about something that already happened.</t>
  </si>
  <si>
    <t>Nobody types your event name into an assistant before they know it exists.</t>
  </si>
  <si>
    <t>Discovery prompts mapped</t>
  </si>
  <si>
    <t>Prompt coverage</t>
  </si>
  <si>
    <t>Event or SubEvent schema</t>
  </si>
  <si>
    <t>Schema set to None</t>
  </si>
  <si>
    <t>Listings live</t>
  </si>
  <si>
    <t>Listings still to submit</t>
  </si>
  <si>
    <t>Listings missed</t>
  </si>
  <si>
    <t>Free reach you did not claim. The cheapest number on this tab to fix.</t>
  </si>
  <si>
    <t>PHASE MIX</t>
  </si>
  <si>
    <t>Last call is where the revenue lands. Count the rows and see whether you planned for that.</t>
  </si>
  <si>
    <t>CHANNEL MIX</t>
  </si>
  <si>
    <t>Email</t>
  </si>
  <si>
    <t>Instagram</t>
  </si>
  <si>
    <t>TikTok</t>
  </si>
  <si>
    <t>Facebook</t>
  </si>
  <si>
    <t>Paid social</t>
  </si>
  <si>
    <t>Paid search</t>
  </si>
  <si>
    <t>PR</t>
  </si>
  <si>
    <t>Partner</t>
  </si>
  <si>
    <t>Influencer</t>
  </si>
  <si>
    <t>Print</t>
  </si>
  <si>
    <t>One row per asset, not per channel. The same story pushed on Instagram and in an email is two rows, because they go live on different days and expire on different days.</t>
  </si>
  <si>
    <t>T-minus reads from Event start on this tab. Change that one cell and the whole pacing section re-reads.</t>
  </si>
  <si>
    <t>Past expiry but still marked Live uses TODAY(), so it re-checks every time you open the file. It is the closest thing here to an alarm.</t>
  </si>
  <si>
    <t>Listing sites and local press are what assistants quote for 'what is on this weekend'. Treat the Listing column as a distribution channel, not admin.</t>
  </si>
  <si>
    <t>Dropdown and tracker ranges run to row 155. Add rows past that and you must extend both.</t>
  </si>
  <si>
    <t>Fonts are Noto Sans and Roboto to match the site. Google Sheets has both natively, Excel falls back if they are not installed locally.</t>
  </si>
  <si>
    <t>Digital 6ix  |  digital6ix.ca  |  Free to use, edit, and share.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</si>
</sst>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mm\-dd"/>
    <numFmt numFmtId="165" formatCode="0.0%"/>
  </numFmts>
  <fonts count="23">
    <font>
      <sz val="11.0"/>
      <color theme="1"/>
      <name val="Calibri"/>
      <scheme val="minor"/>
    </font>
    <font>
      <b/>
      <sz val="16.0"/>
      <color rgb="FFFFFFFF"/>
      <name val="Noto Sans"/>
    </font>
    <font/>
    <font>
      <sz val="10.0"/>
      <color rgb="FFC0392B"/>
      <name val="Roboto"/>
    </font>
    <font>
      <b/>
      <sz val="9.0"/>
      <color rgb="FFFFFFFF"/>
      <name val="Noto Sans"/>
    </font>
    <font>
      <b/>
      <sz val="10.0"/>
      <color rgb="FFFFFFFF"/>
      <name val="Noto Sans"/>
    </font>
    <font>
      <i/>
      <sz val="10.0"/>
      <color rgb="FFE8E8E8"/>
      <name val="Roboto"/>
    </font>
    <font>
      <sz val="10.0"/>
      <color rgb="FFE8E8E8"/>
      <name val="Roboto"/>
    </font>
    <font>
      <sz val="11.0"/>
      <color theme="1"/>
      <name val="Calibri"/>
    </font>
    <font>
      <b/>
      <sz val="11.0"/>
      <color rgb="FFFFFFFF"/>
      <name val="Noto Sans"/>
    </font>
    <font>
      <b/>
      <sz val="10.0"/>
      <color rgb="FFFFFFFF"/>
      <name val="Roboto"/>
    </font>
    <font>
      <sz val="10.0"/>
      <color rgb="FFFFFFFF"/>
      <name val="Roboto"/>
    </font>
    <font>
      <i/>
      <sz val="10.0"/>
      <color rgb="FF9A9A9A"/>
      <name val="Roboto"/>
    </font>
    <font>
      <b/>
      <sz val="10.0"/>
      <color rgb="FFE8E8E8"/>
      <name val="Roboto"/>
    </font>
    <font>
      <b/>
      <sz val="10.0"/>
      <color rgb="FF5AB0E8"/>
      <name val="Roboto"/>
    </font>
    <font>
      <b/>
      <sz val="10.0"/>
      <color rgb="FF5FCB80"/>
      <name val="Roboto"/>
    </font>
    <font>
      <b/>
      <sz val="10.0"/>
      <color rgb="FF4FD1BC"/>
      <name val="Roboto"/>
    </font>
    <font>
      <b/>
      <sz val="10.0"/>
      <color rgb="FFE8825A"/>
      <name val="Roboto"/>
    </font>
    <font>
      <b/>
      <sz val="10.0"/>
      <color rgb="FFB07FE8"/>
      <name val="Roboto"/>
    </font>
    <font>
      <b/>
      <sz val="10.0"/>
      <color rgb="FF9A9A9A"/>
      <name val="Roboto"/>
    </font>
    <font>
      <b/>
      <sz val="10.0"/>
      <color rgb="FFE8A33D"/>
      <name val="Roboto"/>
    </font>
    <font>
      <b/>
      <sz val="10.0"/>
      <color rgb="FFD9C24A"/>
      <name val="Roboto"/>
    </font>
    <font>
      <b/>
      <sz val="10.0"/>
      <color rgb="FFE86A5A"/>
      <name val="Roboto"/>
    </font>
  </fonts>
  <fills count="15">
    <fill>
      <patternFill patternType="none"/>
    </fill>
    <fill>
      <patternFill patternType="lightGray"/>
    </fill>
    <fill>
      <patternFill patternType="solid">
        <fgColor rgb="FF060606"/>
        <bgColor rgb="FF060606"/>
      </patternFill>
    </fill>
    <fill>
      <patternFill patternType="solid">
        <fgColor rgb="FF7B0000"/>
        <bgColor rgb="FF7B0000"/>
      </patternFill>
    </fill>
    <fill>
      <patternFill patternType="solid">
        <fgColor rgb="FF141414"/>
        <bgColor rgb="FF141414"/>
      </patternFill>
    </fill>
    <fill>
      <patternFill patternType="solid">
        <fgColor rgb="FF0D0D0D"/>
        <bgColor rgb="FF0D0D0D"/>
      </patternFill>
    </fill>
    <fill>
      <patternFill patternType="solid">
        <fgColor rgb="FF0E2436"/>
        <bgColor rgb="FF0E2436"/>
      </patternFill>
    </fill>
    <fill>
      <patternFill patternType="solid">
        <fgColor rgb="FF102A18"/>
        <bgColor rgb="FF102A18"/>
      </patternFill>
    </fill>
    <fill>
      <patternFill patternType="solid">
        <fgColor rgb="FF0A2A26"/>
        <bgColor rgb="FF0A2A26"/>
      </patternFill>
    </fill>
    <fill>
      <patternFill patternType="solid">
        <fgColor rgb="FF3A1810"/>
        <bgColor rgb="FF3A1810"/>
      </patternFill>
    </fill>
    <fill>
      <patternFill patternType="solid">
        <fgColor rgb="FF241035"/>
        <bgColor rgb="FF241035"/>
      </patternFill>
    </fill>
    <fill>
      <patternFill patternType="solid">
        <fgColor rgb="FF1E1E1E"/>
        <bgColor rgb="FF1E1E1E"/>
      </patternFill>
    </fill>
    <fill>
      <patternFill patternType="solid">
        <fgColor rgb="FF2B1A0A"/>
        <bgColor rgb="FF2B1A0A"/>
      </patternFill>
    </fill>
    <fill>
      <patternFill patternType="solid">
        <fgColor rgb="FF2E2608"/>
        <bgColor rgb="FF2E2608"/>
      </patternFill>
    </fill>
    <fill>
      <patternFill patternType="solid">
        <fgColor rgb="FF3A0A0A"/>
        <bgColor rgb="FF3A0A0A"/>
      </patternFill>
    </fill>
  </fills>
  <borders count="11">
    <border/>
    <border>
      <left/>
      <top/>
      <bottom/>
    </border>
    <border>
      <top/>
      <bottom/>
    </border>
    <border>
      <right/>
      <top/>
      <bottom/>
    </border>
    <border>
      <left style="thin">
        <color rgb="FF2A2A2A"/>
      </left>
      <top style="thin">
        <color rgb="FF2A2A2A"/>
      </top>
      <bottom style="thin">
        <color rgb="FF2A2A2A"/>
      </bottom>
    </border>
    <border>
      <top style="thin">
        <color rgb="FF2A2A2A"/>
      </top>
      <bottom style="thin">
        <color rgb="FF2A2A2A"/>
      </bottom>
    </border>
    <border>
      <right style="thin">
        <color rgb="FF2A2A2A"/>
      </right>
      <top style="thin">
        <color rgb="FF2A2A2A"/>
      </top>
      <bottom style="thin">
        <color rgb="FF2A2A2A"/>
      </bottom>
    </border>
    <border>
      <left style="thin">
        <color rgb="FF2A2A2A"/>
      </left>
      <right style="thin">
        <color rgb="FF2A2A2A"/>
      </right>
      <top style="medium">
        <color rgb="FFC0392B"/>
      </top>
      <bottom style="thin">
        <color rgb="FF2A2A2A"/>
      </bottom>
    </border>
    <border>
      <left style="thin">
        <color rgb="FF2A2A2A"/>
      </left>
      <right style="thin">
        <color rgb="FF2A2A2A"/>
      </right>
      <top style="thin">
        <color rgb="FF2A2A2A"/>
      </top>
      <bottom style="thin">
        <color rgb="FF2A2A2A"/>
      </bottom>
    </border>
    <border>
      <left/>
      <right/>
      <top/>
      <bottom/>
    </border>
    <border>
      <left style="medium">
        <color rgb="FFC0392B"/>
      </left>
      <right style="medium">
        <color rgb="FFC0392B"/>
      </right>
      <top style="medium">
        <color rgb="FFC0392B"/>
      </top>
      <bottom style="medium">
        <color rgb="FFC0392B"/>
      </bottom>
    </border>
  </borders>
  <cellStyleXfs count="1">
    <xf borderId="0" fillId="0" fontId="0" numFmtId="0" applyAlignment="1" applyFont="1"/>
  </cellStyleXfs>
  <cellXfs count="48">
    <xf borderId="0" fillId="0" fontId="0" numFmtId="0" xfId="0" applyAlignment="1" applyFont="1">
      <alignment readingOrder="0" shrinkToFit="0" vertical="bottom" wrapText="0"/>
    </xf>
    <xf borderId="1" fillId="2" fontId="1" numFmtId="0" xfId="0" applyAlignment="1" applyBorder="1" applyFill="1" applyFont="1">
      <alignment horizontal="left" shrinkToFit="0" vertical="center" wrapText="0"/>
    </xf>
    <xf borderId="2" fillId="0" fontId="2" numFmtId="0" xfId="0" applyBorder="1" applyFont="1"/>
    <xf borderId="3" fillId="0" fontId="2" numFmtId="0" xfId="0" applyBorder="1" applyFont="1"/>
    <xf borderId="1" fillId="2" fontId="3" numFmtId="0" xfId="0" applyAlignment="1" applyBorder="1" applyFont="1">
      <alignment horizontal="left" shrinkToFit="0" vertical="center" wrapText="0"/>
    </xf>
    <xf borderId="4" fillId="2" fontId="4" numFmtId="0" xfId="0" applyAlignment="1" applyBorder="1" applyFont="1">
      <alignment horizontal="center" shrinkToFit="0" vertical="center" wrapText="0"/>
    </xf>
    <xf borderId="5" fillId="0" fontId="2" numFmtId="0" xfId="0" applyBorder="1" applyFont="1"/>
    <xf borderId="6" fillId="0" fontId="2" numFmtId="0" xfId="0" applyBorder="1" applyFont="1"/>
    <xf borderId="4" fillId="3" fontId="4" numFmtId="0" xfId="0" applyAlignment="1" applyBorder="1" applyFill="1" applyFont="1">
      <alignment horizontal="center" shrinkToFit="0" vertical="center" wrapText="0"/>
    </xf>
    <xf borderId="7" fillId="2" fontId="5" numFmtId="0" xfId="0" applyAlignment="1" applyBorder="1" applyFont="1">
      <alignment horizontal="center" shrinkToFit="0" vertical="center" wrapText="1"/>
    </xf>
    <xf borderId="8" fillId="4" fontId="6" numFmtId="0" xfId="0" applyAlignment="1" applyBorder="1" applyFill="1" applyFont="1">
      <alignment shrinkToFit="0" vertical="center" wrapText="0"/>
    </xf>
    <xf borderId="8" fillId="4" fontId="6" numFmtId="0" xfId="0" applyAlignment="1" applyBorder="1" applyFont="1">
      <alignment horizontal="center" shrinkToFit="0" vertical="center" wrapText="0"/>
    </xf>
    <xf borderId="8" fillId="4" fontId="6" numFmtId="164" xfId="0" applyAlignment="1" applyBorder="1" applyFont="1" applyNumberFormat="1">
      <alignment horizontal="center" shrinkToFit="0" vertical="center" wrapText="0"/>
    </xf>
    <xf borderId="8" fillId="5" fontId="7" numFmtId="0" xfId="0" applyAlignment="1" applyBorder="1" applyFill="1" applyFont="1">
      <alignment shrinkToFit="0" vertical="center" wrapText="0"/>
    </xf>
    <xf borderId="8" fillId="5" fontId="7" numFmtId="0" xfId="0" applyAlignment="1" applyBorder="1" applyFont="1">
      <alignment horizontal="center" shrinkToFit="0" vertical="center" wrapText="0"/>
    </xf>
    <xf borderId="8" fillId="5" fontId="7" numFmtId="164" xfId="0" applyAlignment="1" applyBorder="1" applyFont="1" applyNumberFormat="1">
      <alignment horizontal="center" shrinkToFit="0" vertical="center" wrapText="0"/>
    </xf>
    <xf borderId="8" fillId="4" fontId="7" numFmtId="0" xfId="0" applyAlignment="1" applyBorder="1" applyFont="1">
      <alignment shrinkToFit="0" vertical="center" wrapText="0"/>
    </xf>
    <xf borderId="8" fillId="4" fontId="7" numFmtId="0" xfId="0" applyAlignment="1" applyBorder="1" applyFont="1">
      <alignment horizontal="center" shrinkToFit="0" vertical="center" wrapText="0"/>
    </xf>
    <xf borderId="8" fillId="4" fontId="7" numFmtId="164" xfId="0" applyAlignment="1" applyBorder="1" applyFont="1" applyNumberFormat="1">
      <alignment horizontal="center" shrinkToFit="0" vertical="center" wrapText="0"/>
    </xf>
    <xf borderId="9" fillId="2" fontId="8" numFmtId="0" xfId="0" applyAlignment="1" applyBorder="1" applyFont="1">
      <alignment shrinkToFit="0" vertical="bottom" wrapText="0"/>
    </xf>
    <xf borderId="9" fillId="2" fontId="9" numFmtId="0" xfId="0" applyAlignment="1" applyBorder="1" applyFont="1">
      <alignment horizontal="left" shrinkToFit="0" vertical="center" wrapText="0"/>
    </xf>
    <xf borderId="9" fillId="2" fontId="7" numFmtId="0" xfId="0" applyAlignment="1" applyBorder="1" applyFont="1">
      <alignment horizontal="left" shrinkToFit="0" vertical="center" wrapText="0"/>
    </xf>
    <xf borderId="9" fillId="2" fontId="10" numFmtId="0" xfId="0" applyAlignment="1" applyBorder="1" applyFont="1">
      <alignment horizontal="left" shrinkToFit="0" vertical="center" wrapText="0"/>
    </xf>
    <xf borderId="10" fillId="4" fontId="11" numFmtId="0" xfId="0" applyAlignment="1" applyBorder="1" applyFont="1">
      <alignment horizontal="center" shrinkToFit="0" vertical="center" wrapText="0"/>
    </xf>
    <xf borderId="9" fillId="2" fontId="12" numFmtId="0" xfId="0" applyAlignment="1" applyBorder="1" applyFont="1">
      <alignment horizontal="left" shrinkToFit="0" vertical="center" wrapText="0"/>
    </xf>
    <xf borderId="10" fillId="4" fontId="11" numFmtId="164" xfId="0" applyAlignment="1" applyBorder="1" applyFont="1" applyNumberFormat="1">
      <alignment horizontal="center" shrinkToFit="0" vertical="center" wrapText="0"/>
    </xf>
    <xf borderId="8" fillId="3" fontId="10" numFmtId="0" xfId="0" applyAlignment="1" applyBorder="1" applyFont="1">
      <alignment horizontal="left" shrinkToFit="0" vertical="center" wrapText="0"/>
    </xf>
    <xf borderId="8" fillId="5" fontId="13" numFmtId="0" xfId="0" applyAlignment="1" applyBorder="1" applyFont="1">
      <alignment shrinkToFit="0" vertical="top" wrapText="1"/>
    </xf>
    <xf borderId="8" fillId="5" fontId="7" numFmtId="0" xfId="0" applyAlignment="1" applyBorder="1" applyFont="1">
      <alignment shrinkToFit="0" vertical="top" wrapText="1"/>
    </xf>
    <xf borderId="8" fillId="4" fontId="13" numFmtId="0" xfId="0" applyAlignment="1" applyBorder="1" applyFont="1">
      <alignment shrinkToFit="0" vertical="top" wrapText="1"/>
    </xf>
    <xf borderId="8" fillId="4" fontId="7" numFmtId="0" xfId="0" applyAlignment="1" applyBorder="1" applyFont="1">
      <alignment shrinkToFit="0" vertical="top" wrapText="1"/>
    </xf>
    <xf borderId="8" fillId="6" fontId="14" numFmtId="0" xfId="0" applyAlignment="1" applyBorder="1" applyFill="1" applyFont="1">
      <alignment horizontal="left" shrinkToFit="0" vertical="center" wrapText="0"/>
    </xf>
    <xf borderId="8" fillId="7" fontId="15" numFmtId="0" xfId="0" applyAlignment="1" applyBorder="1" applyFill="1" applyFont="1">
      <alignment horizontal="left" shrinkToFit="0" vertical="center" wrapText="0"/>
    </xf>
    <xf borderId="8" fillId="8" fontId="16" numFmtId="0" xfId="0" applyAlignment="1" applyBorder="1" applyFill="1" applyFont="1">
      <alignment horizontal="left" shrinkToFit="0" vertical="center" wrapText="0"/>
    </xf>
    <xf borderId="8" fillId="9" fontId="17" numFmtId="0" xfId="0" applyAlignment="1" applyBorder="1" applyFill="1" applyFont="1">
      <alignment horizontal="left" shrinkToFit="0" vertical="center" wrapText="0"/>
    </xf>
    <xf borderId="8" fillId="10" fontId="18" numFmtId="0" xfId="0" applyAlignment="1" applyBorder="1" applyFill="1" applyFont="1">
      <alignment horizontal="left" shrinkToFit="0" vertical="center" wrapText="0"/>
    </xf>
    <xf borderId="8" fillId="11" fontId="19" numFmtId="0" xfId="0" applyAlignment="1" applyBorder="1" applyFill="1" applyFont="1">
      <alignment horizontal="left" shrinkToFit="0" vertical="center" wrapText="0"/>
    </xf>
    <xf borderId="8" fillId="12" fontId="20" numFmtId="0" xfId="0" applyAlignment="1" applyBorder="1" applyFill="1" applyFont="1">
      <alignment horizontal="left" shrinkToFit="0" vertical="center" wrapText="0"/>
    </xf>
    <xf borderId="8" fillId="13" fontId="21" numFmtId="0" xfId="0" applyAlignment="1" applyBorder="1" applyFill="1" applyFont="1">
      <alignment horizontal="left" shrinkToFit="0" vertical="center" wrapText="0"/>
    </xf>
    <xf borderId="8" fillId="14" fontId="22" numFmtId="0" xfId="0" applyAlignment="1" applyBorder="1" applyFill="1" applyFont="1">
      <alignment horizontal="left" shrinkToFit="0" vertical="center" wrapText="0"/>
    </xf>
    <xf borderId="8" fillId="3" fontId="8" numFmtId="0" xfId="0" applyAlignment="1" applyBorder="1" applyFont="1">
      <alignment shrinkToFit="0" vertical="bottom" wrapText="0"/>
    </xf>
    <xf borderId="8" fillId="4" fontId="7" numFmtId="0" xfId="0" applyAlignment="1" applyBorder="1" applyFont="1">
      <alignment horizontal="left" shrinkToFit="0" vertical="center" wrapText="0"/>
    </xf>
    <xf borderId="8" fillId="4" fontId="10" numFmtId="0" xfId="0" applyAlignment="1" applyBorder="1" applyFont="1">
      <alignment horizontal="center" shrinkToFit="0" vertical="center" wrapText="0"/>
    </xf>
    <xf borderId="8" fillId="5" fontId="7" numFmtId="0" xfId="0" applyAlignment="1" applyBorder="1" applyFont="1">
      <alignment horizontal="left" shrinkToFit="0" vertical="center" wrapText="0"/>
    </xf>
    <xf borderId="8" fillId="5" fontId="10" numFmtId="0" xfId="0" applyAlignment="1" applyBorder="1" applyFont="1">
      <alignment horizontal="center" shrinkToFit="0" vertical="center" wrapText="0"/>
    </xf>
    <xf borderId="8" fillId="4" fontId="10" numFmtId="165" xfId="0" applyAlignment="1" applyBorder="1" applyFont="1" applyNumberFormat="1">
      <alignment horizontal="center" shrinkToFit="0" vertical="center" wrapText="0"/>
    </xf>
    <xf borderId="8" fillId="5" fontId="10" numFmtId="165" xfId="0" applyAlignment="1" applyBorder="1" applyFont="1" applyNumberFormat="1">
      <alignment horizontal="center" shrinkToFit="0" vertical="center" wrapText="0"/>
    </xf>
    <xf borderId="1" fillId="2" fontId="12" numFmtId="0" xfId="0" applyAlignment="1" applyBorder="1" applyFont="1">
      <alignment horizontal="left" shrinkToFit="0" vertical="center" wrapText="0"/>
    </xf>
  </cellXfs>
  <cellStyles count="1">
    <cellStyle xfId="0" name="Normal" builtinId="0"/>
  </cellStyles>
  <dxfs count="11">
    <dxf>
      <font>
        <b/>
        <sz val="10.0"/>
        <color rgb="FF5AB0E8"/>
        <name val="Roboto"/>
      </font>
      <fill>
        <patternFill patternType="none"/>
      </fill>
      <border/>
    </dxf>
    <dxf>
      <font>
        <b/>
        <sz val="10.0"/>
        <color rgb="FF5FCB80"/>
        <name val="Roboto"/>
      </font>
      <fill>
        <patternFill patternType="none"/>
      </fill>
      <border/>
    </dxf>
    <dxf>
      <font>
        <b/>
        <sz val="10.0"/>
        <color rgb="FF4FD1BC"/>
        <name val="Roboto"/>
      </font>
      <fill>
        <patternFill patternType="none"/>
      </fill>
      <border/>
    </dxf>
    <dxf>
      <font>
        <b/>
        <sz val="10.0"/>
        <color rgb="FFE8825A"/>
        <name val="Roboto"/>
      </font>
      <fill>
        <patternFill patternType="none"/>
      </fill>
      <border/>
    </dxf>
    <dxf>
      <font>
        <b/>
        <sz val="10.0"/>
        <color rgb="FFB07FE8"/>
        <name val="Roboto"/>
      </font>
      <fill>
        <patternFill patternType="none"/>
      </fill>
      <border/>
    </dxf>
    <dxf>
      <font>
        <b/>
        <sz val="10.0"/>
        <color rgb="FF9A9A9A"/>
        <name val="Roboto"/>
      </font>
      <fill>
        <patternFill patternType="none"/>
      </fill>
      <border/>
    </dxf>
    <dxf>
      <font>
        <b/>
        <sz val="10.0"/>
        <color rgb="FFFFFFFF"/>
        <name val="Roboto"/>
      </font>
      <fill>
        <patternFill patternType="none"/>
      </fill>
      <border/>
    </dxf>
    <dxf>
      <font>
        <b/>
        <sz val="10.0"/>
        <color rgb="FFE8A33D"/>
        <name val="Roboto"/>
      </font>
      <fill>
        <patternFill patternType="none"/>
      </fill>
      <border/>
    </dxf>
    <dxf>
      <font/>
      <fill>
        <patternFill patternType="solid">
          <fgColor rgb="FF7B0000"/>
          <bgColor rgb="FF7B0000"/>
        </patternFill>
      </fill>
      <border/>
    </dxf>
    <dxf>
      <font>
        <b/>
        <sz val="10.0"/>
        <color rgb="FFD9C24A"/>
        <name val="Roboto"/>
      </font>
      <fill>
        <patternFill patternType="none"/>
      </fill>
      <border/>
    </dxf>
    <dxf>
      <font>
        <b/>
        <sz val="10.0"/>
        <color rgb="FFE86A5A"/>
        <name val="Roboto"/>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B0000"/>
    <pageSetUpPr/>
  </sheetPr>
  <sheetViews>
    <sheetView showGridLines="0" workbookViewId="0">
      <pane xSplit="3.0" ySplit="4.0" topLeftCell="D5" activePane="bottomRight" state="frozen"/>
      <selection activeCell="D1" sqref="D1" pane="topRight"/>
      <selection activeCell="A5" sqref="A5" pane="bottomLeft"/>
      <selection activeCell="D5" sqref="D5" pane="bottomRight"/>
    </sheetView>
  </sheetViews>
  <sheetFormatPr customHeight="1" defaultColWidth="14.43" defaultRowHeight="15.0"/>
  <cols>
    <col customWidth="1" min="1" max="1" width="46.57"/>
    <col customWidth="1" min="2" max="2" width="22.0"/>
    <col customWidth="1" min="3" max="3" width="14.0"/>
    <col customWidth="1" min="4" max="4" width="15.0"/>
    <col customWidth="1" min="5" max="5" width="16.0"/>
    <col customWidth="1" min="6" max="6" width="13.0"/>
    <col customWidth="1" min="7" max="7" width="14.0"/>
    <col customWidth="1" min="8" max="8" width="13.0"/>
    <col customWidth="1" min="9" max="9" width="10.0"/>
    <col customWidth="1" min="10" max="10" width="13.0"/>
    <col customWidth="1" min="11" max="11" width="10.0"/>
    <col customWidth="1" min="12" max="12" width="13.0"/>
    <col customWidth="1" min="13" max="13" width="22.0"/>
    <col customWidth="1" min="14" max="14" width="42.0"/>
    <col customWidth="1" min="15" max="16" width="14.0"/>
    <col customWidth="1" min="17" max="17" width="11.0"/>
    <col customWidth="1" min="18" max="18" width="64.14"/>
    <col customWidth="1" min="19" max="26" width="8.71"/>
  </cols>
  <sheetData>
    <row r="1" ht="33.75" customHeight="1">
      <c r="A1" s="1" t="s">
        <v>0</v>
      </c>
      <c r="B1" s="2"/>
      <c r="C1" s="2"/>
      <c r="D1" s="2"/>
      <c r="E1" s="2"/>
      <c r="F1" s="2"/>
      <c r="G1" s="2"/>
      <c r="H1" s="2"/>
      <c r="I1" s="2"/>
      <c r="J1" s="2"/>
      <c r="K1" s="2"/>
      <c r="L1" s="2"/>
      <c r="M1" s="2"/>
      <c r="N1" s="2"/>
      <c r="O1" s="2"/>
      <c r="P1" s="2"/>
      <c r="Q1" s="2"/>
      <c r="R1" s="3"/>
    </row>
    <row r="2" ht="19.5" customHeight="1">
      <c r="A2" s="4" t="s">
        <v>1</v>
      </c>
      <c r="B2" s="2"/>
      <c r="C2" s="2"/>
      <c r="D2" s="2"/>
      <c r="E2" s="2"/>
      <c r="F2" s="2"/>
      <c r="G2" s="2"/>
      <c r="H2" s="2"/>
      <c r="I2" s="2"/>
      <c r="J2" s="2"/>
      <c r="K2" s="2"/>
      <c r="L2" s="2"/>
      <c r="M2" s="2"/>
      <c r="N2" s="2"/>
      <c r="O2" s="2"/>
      <c r="P2" s="2"/>
      <c r="Q2" s="2"/>
      <c r="R2" s="3"/>
    </row>
    <row r="3" ht="18.0" customHeight="1">
      <c r="A3" s="5" t="s">
        <v>2</v>
      </c>
      <c r="B3" s="6"/>
      <c r="C3" s="7"/>
      <c r="D3" s="8" t="s">
        <v>3</v>
      </c>
      <c r="E3" s="6"/>
      <c r="F3" s="6"/>
      <c r="G3" s="7"/>
      <c r="H3" s="5" t="s">
        <v>4</v>
      </c>
      <c r="I3" s="6"/>
      <c r="J3" s="6"/>
      <c r="K3" s="6"/>
      <c r="L3" s="7"/>
      <c r="M3" s="8" t="s">
        <v>5</v>
      </c>
      <c r="N3" s="6"/>
      <c r="O3" s="6"/>
      <c r="P3" s="6"/>
      <c r="Q3" s="6"/>
      <c r="R3" s="7"/>
    </row>
    <row r="4" ht="30.0" customHeight="1">
      <c r="A4" s="9" t="s">
        <v>6</v>
      </c>
      <c r="B4" s="9" t="s">
        <v>7</v>
      </c>
      <c r="C4" s="9" t="s">
        <v>8</v>
      </c>
      <c r="D4" s="9" t="s">
        <v>9</v>
      </c>
      <c r="E4" s="9" t="s">
        <v>10</v>
      </c>
      <c r="F4" s="9" t="s">
        <v>11</v>
      </c>
      <c r="G4" s="9" t="s">
        <v>12</v>
      </c>
      <c r="H4" s="9" t="s">
        <v>13</v>
      </c>
      <c r="I4" s="9" t="s">
        <v>14</v>
      </c>
      <c r="J4" s="9" t="s">
        <v>15</v>
      </c>
      <c r="K4" s="9" t="s">
        <v>16</v>
      </c>
      <c r="L4" s="9" t="s">
        <v>17</v>
      </c>
      <c r="M4" s="9" t="s">
        <v>18</v>
      </c>
      <c r="N4" s="9" t="s">
        <v>19</v>
      </c>
      <c r="O4" s="9" t="s">
        <v>20</v>
      </c>
      <c r="P4" s="9" t="s">
        <v>21</v>
      </c>
      <c r="Q4" s="9" t="s">
        <v>22</v>
      </c>
      <c r="R4" s="9" t="s">
        <v>23</v>
      </c>
    </row>
    <row r="5">
      <c r="A5" s="10" t="s">
        <v>24</v>
      </c>
      <c r="B5" s="11" t="s">
        <v>25</v>
      </c>
      <c r="C5" s="11" t="s">
        <v>26</v>
      </c>
      <c r="D5" s="11" t="s">
        <v>27</v>
      </c>
      <c r="E5" s="11" t="s">
        <v>28</v>
      </c>
      <c r="F5" s="11" t="s">
        <v>29</v>
      </c>
      <c r="G5" s="11" t="s">
        <v>30</v>
      </c>
      <c r="H5" s="12">
        <v>46162.0</v>
      </c>
      <c r="I5" s="11">
        <f>IF($H5="","",IF('Legend &amp; Tracker'!$B$14="","",'Legend &amp; Tracker'!$B$14-$H5))</f>
        <v>36</v>
      </c>
      <c r="J5" s="12">
        <v>46222.0</v>
      </c>
      <c r="K5" s="11">
        <f t="shared" ref="K5:K155" si="1">IF(OR($H5="",$J5=""),"",$J5-$H5)</f>
        <v>60</v>
      </c>
      <c r="L5" s="11" t="s">
        <v>31</v>
      </c>
      <c r="M5" s="10" t="s">
        <v>32</v>
      </c>
      <c r="N5" s="10" t="s">
        <v>33</v>
      </c>
      <c r="O5" s="11" t="s">
        <v>34</v>
      </c>
      <c r="P5" s="11" t="s">
        <v>30</v>
      </c>
      <c r="Q5" s="11" t="s">
        <v>35</v>
      </c>
      <c r="R5" s="10" t="s">
        <v>36</v>
      </c>
    </row>
    <row r="6">
      <c r="A6" s="13"/>
      <c r="B6" s="14"/>
      <c r="C6" s="14"/>
      <c r="D6" s="14"/>
      <c r="E6" s="14"/>
      <c r="F6" s="14"/>
      <c r="G6" s="14"/>
      <c r="H6" s="15"/>
      <c r="I6" s="14" t="str">
        <f>IF($H6="","",IF('Legend &amp; Tracker'!$B$14="","",'Legend &amp; Tracker'!$B$14-$H6))</f>
        <v/>
      </c>
      <c r="J6" s="15"/>
      <c r="K6" s="14" t="str">
        <f t="shared" si="1"/>
        <v/>
      </c>
      <c r="L6" s="14"/>
      <c r="M6" s="13"/>
      <c r="N6" s="13"/>
      <c r="O6" s="14"/>
      <c r="P6" s="14"/>
      <c r="Q6" s="14"/>
      <c r="R6" s="13"/>
    </row>
    <row r="7">
      <c r="A7" s="16"/>
      <c r="B7" s="17"/>
      <c r="C7" s="17"/>
      <c r="D7" s="17"/>
      <c r="E7" s="17"/>
      <c r="F7" s="17"/>
      <c r="G7" s="17"/>
      <c r="H7" s="18"/>
      <c r="I7" s="17" t="str">
        <f>IF($H7="","",IF('Legend &amp; Tracker'!$B$14="","",'Legend &amp; Tracker'!$B$14-$H7))</f>
        <v/>
      </c>
      <c r="J7" s="18"/>
      <c r="K7" s="17" t="str">
        <f t="shared" si="1"/>
        <v/>
      </c>
      <c r="L7" s="17"/>
      <c r="M7" s="16"/>
      <c r="N7" s="16"/>
      <c r="O7" s="17"/>
      <c r="P7" s="17"/>
      <c r="Q7" s="17"/>
      <c r="R7" s="16"/>
    </row>
    <row r="8">
      <c r="A8" s="13"/>
      <c r="B8" s="14"/>
      <c r="C8" s="14"/>
      <c r="D8" s="14"/>
      <c r="E8" s="14"/>
      <c r="F8" s="14"/>
      <c r="G8" s="14"/>
      <c r="H8" s="15"/>
      <c r="I8" s="14" t="str">
        <f>IF($H8="","",IF('Legend &amp; Tracker'!$B$14="","",'Legend &amp; Tracker'!$B$14-$H8))</f>
        <v/>
      </c>
      <c r="J8" s="15"/>
      <c r="K8" s="14" t="str">
        <f t="shared" si="1"/>
        <v/>
      </c>
      <c r="L8" s="14"/>
      <c r="M8" s="13"/>
      <c r="N8" s="13"/>
      <c r="O8" s="14"/>
      <c r="P8" s="14"/>
      <c r="Q8" s="14"/>
      <c r="R8" s="13"/>
    </row>
    <row r="9">
      <c r="A9" s="16"/>
      <c r="B9" s="17"/>
      <c r="C9" s="17"/>
      <c r="D9" s="17"/>
      <c r="E9" s="17"/>
      <c r="F9" s="17"/>
      <c r="G9" s="17"/>
      <c r="H9" s="18"/>
      <c r="I9" s="17" t="str">
        <f>IF($H9="","",IF('Legend &amp; Tracker'!$B$14="","",'Legend &amp; Tracker'!$B$14-$H9))</f>
        <v/>
      </c>
      <c r="J9" s="18"/>
      <c r="K9" s="17" t="str">
        <f t="shared" si="1"/>
        <v/>
      </c>
      <c r="L9" s="17"/>
      <c r="M9" s="16"/>
      <c r="N9" s="16"/>
      <c r="O9" s="17"/>
      <c r="P9" s="17"/>
      <c r="Q9" s="17"/>
      <c r="R9" s="16"/>
    </row>
    <row r="10">
      <c r="A10" s="13"/>
      <c r="B10" s="14"/>
      <c r="C10" s="14"/>
      <c r="D10" s="14"/>
      <c r="E10" s="14"/>
      <c r="F10" s="14"/>
      <c r="G10" s="14"/>
      <c r="H10" s="15"/>
      <c r="I10" s="14" t="str">
        <f>IF($H10="","",IF('Legend &amp; Tracker'!$B$14="","",'Legend &amp; Tracker'!$B$14-$H10))</f>
        <v/>
      </c>
      <c r="J10" s="15"/>
      <c r="K10" s="14" t="str">
        <f t="shared" si="1"/>
        <v/>
      </c>
      <c r="L10" s="14"/>
      <c r="M10" s="13"/>
      <c r="N10" s="13"/>
      <c r="O10" s="14"/>
      <c r="P10" s="14"/>
      <c r="Q10" s="14"/>
      <c r="R10" s="13"/>
    </row>
    <row r="11">
      <c r="A11" s="16"/>
      <c r="B11" s="17"/>
      <c r="C11" s="17"/>
      <c r="D11" s="17"/>
      <c r="E11" s="17"/>
      <c r="F11" s="17"/>
      <c r="G11" s="17"/>
      <c r="H11" s="18"/>
      <c r="I11" s="17" t="str">
        <f>IF($H11="","",IF('Legend &amp; Tracker'!$B$14="","",'Legend &amp; Tracker'!$B$14-$H11))</f>
        <v/>
      </c>
      <c r="J11" s="18"/>
      <c r="K11" s="17" t="str">
        <f t="shared" si="1"/>
        <v/>
      </c>
      <c r="L11" s="17"/>
      <c r="M11" s="16"/>
      <c r="N11" s="16"/>
      <c r="O11" s="17"/>
      <c r="P11" s="17"/>
      <c r="Q11" s="17"/>
      <c r="R11" s="16"/>
    </row>
    <row r="12">
      <c r="A12" s="13"/>
      <c r="B12" s="14"/>
      <c r="C12" s="14"/>
      <c r="D12" s="14"/>
      <c r="E12" s="14"/>
      <c r="F12" s="14"/>
      <c r="G12" s="14"/>
      <c r="H12" s="15"/>
      <c r="I12" s="14" t="str">
        <f>IF($H12="","",IF('Legend &amp; Tracker'!$B$14="","",'Legend &amp; Tracker'!$B$14-$H12))</f>
        <v/>
      </c>
      <c r="J12" s="15"/>
      <c r="K12" s="14" t="str">
        <f t="shared" si="1"/>
        <v/>
      </c>
      <c r="L12" s="14"/>
      <c r="M12" s="13"/>
      <c r="N12" s="13"/>
      <c r="O12" s="14"/>
      <c r="P12" s="14"/>
      <c r="Q12" s="14"/>
      <c r="R12" s="13"/>
    </row>
    <row r="13">
      <c r="A13" s="16"/>
      <c r="B13" s="17"/>
      <c r="C13" s="17"/>
      <c r="D13" s="17"/>
      <c r="E13" s="17"/>
      <c r="F13" s="17"/>
      <c r="G13" s="17"/>
      <c r="H13" s="18"/>
      <c r="I13" s="17" t="str">
        <f>IF($H13="","",IF('Legend &amp; Tracker'!$B$14="","",'Legend &amp; Tracker'!$B$14-$H13))</f>
        <v/>
      </c>
      <c r="J13" s="18"/>
      <c r="K13" s="17" t="str">
        <f t="shared" si="1"/>
        <v/>
      </c>
      <c r="L13" s="17"/>
      <c r="M13" s="16"/>
      <c r="N13" s="16"/>
      <c r="O13" s="17"/>
      <c r="P13" s="17"/>
      <c r="Q13" s="17"/>
      <c r="R13" s="16"/>
    </row>
    <row r="14">
      <c r="A14" s="13"/>
      <c r="B14" s="14"/>
      <c r="C14" s="14"/>
      <c r="D14" s="14"/>
      <c r="E14" s="14"/>
      <c r="F14" s="14"/>
      <c r="G14" s="14"/>
      <c r="H14" s="15"/>
      <c r="I14" s="14" t="str">
        <f>IF($H14="","",IF('Legend &amp; Tracker'!$B$14="","",'Legend &amp; Tracker'!$B$14-$H14))</f>
        <v/>
      </c>
      <c r="J14" s="15"/>
      <c r="K14" s="14" t="str">
        <f t="shared" si="1"/>
        <v/>
      </c>
      <c r="L14" s="14"/>
      <c r="M14" s="13"/>
      <c r="N14" s="13"/>
      <c r="O14" s="14"/>
      <c r="P14" s="14"/>
      <c r="Q14" s="14"/>
      <c r="R14" s="13"/>
    </row>
    <row r="15">
      <c r="A15" s="16"/>
      <c r="B15" s="17"/>
      <c r="C15" s="17"/>
      <c r="D15" s="17"/>
      <c r="E15" s="17"/>
      <c r="F15" s="17"/>
      <c r="G15" s="17"/>
      <c r="H15" s="18"/>
      <c r="I15" s="17" t="str">
        <f>IF($H15="","",IF('Legend &amp; Tracker'!$B$14="","",'Legend &amp; Tracker'!$B$14-$H15))</f>
        <v/>
      </c>
      <c r="J15" s="18"/>
      <c r="K15" s="17" t="str">
        <f t="shared" si="1"/>
        <v/>
      </c>
      <c r="L15" s="17"/>
      <c r="M15" s="16"/>
      <c r="N15" s="16"/>
      <c r="O15" s="17"/>
      <c r="P15" s="17"/>
      <c r="Q15" s="17"/>
      <c r="R15" s="16"/>
    </row>
    <row r="16">
      <c r="A16" s="13"/>
      <c r="B16" s="14"/>
      <c r="C16" s="14"/>
      <c r="D16" s="14"/>
      <c r="E16" s="14"/>
      <c r="F16" s="14"/>
      <c r="G16" s="14"/>
      <c r="H16" s="15"/>
      <c r="I16" s="14" t="str">
        <f>IF($H16="","",IF('Legend &amp; Tracker'!$B$14="","",'Legend &amp; Tracker'!$B$14-$H16))</f>
        <v/>
      </c>
      <c r="J16" s="15"/>
      <c r="K16" s="14" t="str">
        <f t="shared" si="1"/>
        <v/>
      </c>
      <c r="L16" s="14"/>
      <c r="M16" s="13"/>
      <c r="N16" s="13"/>
      <c r="O16" s="14"/>
      <c r="P16" s="14"/>
      <c r="Q16" s="14"/>
      <c r="R16" s="13"/>
    </row>
    <row r="17">
      <c r="A17" s="16"/>
      <c r="B17" s="17"/>
      <c r="C17" s="17"/>
      <c r="D17" s="17"/>
      <c r="E17" s="17"/>
      <c r="F17" s="17"/>
      <c r="G17" s="17"/>
      <c r="H17" s="18"/>
      <c r="I17" s="17" t="str">
        <f>IF($H17="","",IF('Legend &amp; Tracker'!$B$14="","",'Legend &amp; Tracker'!$B$14-$H17))</f>
        <v/>
      </c>
      <c r="J17" s="18"/>
      <c r="K17" s="17" t="str">
        <f t="shared" si="1"/>
        <v/>
      </c>
      <c r="L17" s="17"/>
      <c r="M17" s="16"/>
      <c r="N17" s="16"/>
      <c r="O17" s="17"/>
      <c r="P17" s="17"/>
      <c r="Q17" s="17"/>
      <c r="R17" s="16"/>
    </row>
    <row r="18">
      <c r="A18" s="13"/>
      <c r="B18" s="14"/>
      <c r="C18" s="14"/>
      <c r="D18" s="14"/>
      <c r="E18" s="14"/>
      <c r="F18" s="14"/>
      <c r="G18" s="14"/>
      <c r="H18" s="15"/>
      <c r="I18" s="14" t="str">
        <f>IF($H18="","",IF('Legend &amp; Tracker'!$B$14="","",'Legend &amp; Tracker'!$B$14-$H18))</f>
        <v/>
      </c>
      <c r="J18" s="15"/>
      <c r="K18" s="14" t="str">
        <f t="shared" si="1"/>
        <v/>
      </c>
      <c r="L18" s="14"/>
      <c r="M18" s="13"/>
      <c r="N18" s="13"/>
      <c r="O18" s="14"/>
      <c r="P18" s="14"/>
      <c r="Q18" s="14"/>
      <c r="R18" s="13"/>
    </row>
    <row r="19">
      <c r="A19" s="16"/>
      <c r="B19" s="17"/>
      <c r="C19" s="17"/>
      <c r="D19" s="17"/>
      <c r="E19" s="17"/>
      <c r="F19" s="17"/>
      <c r="G19" s="17"/>
      <c r="H19" s="18"/>
      <c r="I19" s="17" t="str">
        <f>IF($H19="","",IF('Legend &amp; Tracker'!$B$14="","",'Legend &amp; Tracker'!$B$14-$H19))</f>
        <v/>
      </c>
      <c r="J19" s="18"/>
      <c r="K19" s="17" t="str">
        <f t="shared" si="1"/>
        <v/>
      </c>
      <c r="L19" s="17"/>
      <c r="M19" s="16"/>
      <c r="N19" s="16"/>
      <c r="O19" s="17"/>
      <c r="P19" s="17"/>
      <c r="Q19" s="17"/>
      <c r="R19" s="16"/>
    </row>
    <row r="20">
      <c r="A20" s="13"/>
      <c r="B20" s="14"/>
      <c r="C20" s="14"/>
      <c r="D20" s="14"/>
      <c r="E20" s="14"/>
      <c r="F20" s="14"/>
      <c r="G20" s="14"/>
      <c r="H20" s="15"/>
      <c r="I20" s="14" t="str">
        <f>IF($H20="","",IF('Legend &amp; Tracker'!$B$14="","",'Legend &amp; Tracker'!$B$14-$H20))</f>
        <v/>
      </c>
      <c r="J20" s="15"/>
      <c r="K20" s="14" t="str">
        <f t="shared" si="1"/>
        <v/>
      </c>
      <c r="L20" s="14"/>
      <c r="M20" s="13"/>
      <c r="N20" s="13"/>
      <c r="O20" s="14"/>
      <c r="P20" s="14"/>
      <c r="Q20" s="14"/>
      <c r="R20" s="13"/>
    </row>
    <row r="21" ht="15.75" customHeight="1">
      <c r="A21" s="16"/>
      <c r="B21" s="17"/>
      <c r="C21" s="17"/>
      <c r="D21" s="17"/>
      <c r="E21" s="17"/>
      <c r="F21" s="17"/>
      <c r="G21" s="17"/>
      <c r="H21" s="18"/>
      <c r="I21" s="17" t="str">
        <f>IF($H21="","",IF('Legend &amp; Tracker'!$B$14="","",'Legend &amp; Tracker'!$B$14-$H21))</f>
        <v/>
      </c>
      <c r="J21" s="18"/>
      <c r="K21" s="17" t="str">
        <f t="shared" si="1"/>
        <v/>
      </c>
      <c r="L21" s="17"/>
      <c r="M21" s="16"/>
      <c r="N21" s="16"/>
      <c r="O21" s="17"/>
      <c r="P21" s="17"/>
      <c r="Q21" s="17"/>
      <c r="R21" s="16"/>
    </row>
    <row r="22" ht="15.75" customHeight="1">
      <c r="A22" s="13"/>
      <c r="B22" s="14"/>
      <c r="C22" s="14"/>
      <c r="D22" s="14"/>
      <c r="E22" s="14"/>
      <c r="F22" s="14"/>
      <c r="G22" s="14"/>
      <c r="H22" s="15"/>
      <c r="I22" s="14" t="str">
        <f>IF($H22="","",IF('Legend &amp; Tracker'!$B$14="","",'Legend &amp; Tracker'!$B$14-$H22))</f>
        <v/>
      </c>
      <c r="J22" s="15"/>
      <c r="K22" s="14" t="str">
        <f t="shared" si="1"/>
        <v/>
      </c>
      <c r="L22" s="14"/>
      <c r="M22" s="13"/>
      <c r="N22" s="13"/>
      <c r="O22" s="14"/>
      <c r="P22" s="14"/>
      <c r="Q22" s="14"/>
      <c r="R22" s="13"/>
    </row>
    <row r="23" ht="15.75" customHeight="1">
      <c r="A23" s="16"/>
      <c r="B23" s="17"/>
      <c r="C23" s="17"/>
      <c r="D23" s="17"/>
      <c r="E23" s="17"/>
      <c r="F23" s="17"/>
      <c r="G23" s="17"/>
      <c r="H23" s="18"/>
      <c r="I23" s="17" t="str">
        <f>IF($H23="","",IF('Legend &amp; Tracker'!$B$14="","",'Legend &amp; Tracker'!$B$14-$H23))</f>
        <v/>
      </c>
      <c r="J23" s="18"/>
      <c r="K23" s="17" t="str">
        <f t="shared" si="1"/>
        <v/>
      </c>
      <c r="L23" s="17"/>
      <c r="M23" s="16"/>
      <c r="N23" s="16"/>
      <c r="O23" s="17"/>
      <c r="P23" s="17"/>
      <c r="Q23" s="17"/>
      <c r="R23" s="16"/>
    </row>
    <row r="24" ht="15.75" customHeight="1">
      <c r="A24" s="13"/>
      <c r="B24" s="14"/>
      <c r="C24" s="14"/>
      <c r="D24" s="14"/>
      <c r="E24" s="14"/>
      <c r="F24" s="14"/>
      <c r="G24" s="14"/>
      <c r="H24" s="15"/>
      <c r="I24" s="14" t="str">
        <f>IF($H24="","",IF('Legend &amp; Tracker'!$B$14="","",'Legend &amp; Tracker'!$B$14-$H24))</f>
        <v/>
      </c>
      <c r="J24" s="15"/>
      <c r="K24" s="14" t="str">
        <f t="shared" si="1"/>
        <v/>
      </c>
      <c r="L24" s="14"/>
      <c r="M24" s="13"/>
      <c r="N24" s="13"/>
      <c r="O24" s="14"/>
      <c r="P24" s="14"/>
      <c r="Q24" s="14"/>
      <c r="R24" s="13"/>
    </row>
    <row r="25" ht="15.75" customHeight="1">
      <c r="A25" s="16"/>
      <c r="B25" s="17"/>
      <c r="C25" s="17"/>
      <c r="D25" s="17"/>
      <c r="E25" s="17"/>
      <c r="F25" s="17"/>
      <c r="G25" s="17"/>
      <c r="H25" s="18"/>
      <c r="I25" s="17" t="str">
        <f>IF($H25="","",IF('Legend &amp; Tracker'!$B$14="","",'Legend &amp; Tracker'!$B$14-$H25))</f>
        <v/>
      </c>
      <c r="J25" s="18"/>
      <c r="K25" s="17" t="str">
        <f t="shared" si="1"/>
        <v/>
      </c>
      <c r="L25" s="17"/>
      <c r="M25" s="16"/>
      <c r="N25" s="16"/>
      <c r="O25" s="17"/>
      <c r="P25" s="17"/>
      <c r="Q25" s="17"/>
      <c r="R25" s="16"/>
    </row>
    <row r="26" ht="15.75" customHeight="1">
      <c r="A26" s="13"/>
      <c r="B26" s="14"/>
      <c r="C26" s="14"/>
      <c r="D26" s="14"/>
      <c r="E26" s="14"/>
      <c r="F26" s="14"/>
      <c r="G26" s="14"/>
      <c r="H26" s="15"/>
      <c r="I26" s="14" t="str">
        <f>IF($H26="","",IF('Legend &amp; Tracker'!$B$14="","",'Legend &amp; Tracker'!$B$14-$H26))</f>
        <v/>
      </c>
      <c r="J26" s="15"/>
      <c r="K26" s="14" t="str">
        <f t="shared" si="1"/>
        <v/>
      </c>
      <c r="L26" s="14"/>
      <c r="M26" s="13"/>
      <c r="N26" s="13"/>
      <c r="O26" s="14"/>
      <c r="P26" s="14"/>
      <c r="Q26" s="14"/>
      <c r="R26" s="13"/>
    </row>
    <row r="27" ht="15.75" customHeight="1">
      <c r="A27" s="16"/>
      <c r="B27" s="17"/>
      <c r="C27" s="17"/>
      <c r="D27" s="17"/>
      <c r="E27" s="17"/>
      <c r="F27" s="17"/>
      <c r="G27" s="17"/>
      <c r="H27" s="18"/>
      <c r="I27" s="17" t="str">
        <f>IF($H27="","",IF('Legend &amp; Tracker'!$B$14="","",'Legend &amp; Tracker'!$B$14-$H27))</f>
        <v/>
      </c>
      <c r="J27" s="18"/>
      <c r="K27" s="17" t="str">
        <f t="shared" si="1"/>
        <v/>
      </c>
      <c r="L27" s="17"/>
      <c r="M27" s="16"/>
      <c r="N27" s="16"/>
      <c r="O27" s="17"/>
      <c r="P27" s="17"/>
      <c r="Q27" s="17"/>
      <c r="R27" s="16"/>
    </row>
    <row r="28" ht="15.75" customHeight="1">
      <c r="A28" s="13"/>
      <c r="B28" s="14"/>
      <c r="C28" s="14"/>
      <c r="D28" s="14"/>
      <c r="E28" s="14"/>
      <c r="F28" s="14"/>
      <c r="G28" s="14"/>
      <c r="H28" s="15"/>
      <c r="I28" s="14" t="str">
        <f>IF($H28="","",IF('Legend &amp; Tracker'!$B$14="","",'Legend &amp; Tracker'!$B$14-$H28))</f>
        <v/>
      </c>
      <c r="J28" s="15"/>
      <c r="K28" s="14" t="str">
        <f t="shared" si="1"/>
        <v/>
      </c>
      <c r="L28" s="14"/>
      <c r="M28" s="13"/>
      <c r="N28" s="13"/>
      <c r="O28" s="14"/>
      <c r="P28" s="14"/>
      <c r="Q28" s="14"/>
      <c r="R28" s="13"/>
    </row>
    <row r="29" ht="15.75" customHeight="1">
      <c r="A29" s="16"/>
      <c r="B29" s="17"/>
      <c r="C29" s="17"/>
      <c r="D29" s="17"/>
      <c r="E29" s="17"/>
      <c r="F29" s="17"/>
      <c r="G29" s="17"/>
      <c r="H29" s="18"/>
      <c r="I29" s="17" t="str">
        <f>IF($H29="","",IF('Legend &amp; Tracker'!$B$14="","",'Legend &amp; Tracker'!$B$14-$H29))</f>
        <v/>
      </c>
      <c r="J29" s="18"/>
      <c r="K29" s="17" t="str">
        <f t="shared" si="1"/>
        <v/>
      </c>
      <c r="L29" s="17"/>
      <c r="M29" s="16"/>
      <c r="N29" s="16"/>
      <c r="O29" s="17"/>
      <c r="P29" s="17"/>
      <c r="Q29" s="17"/>
      <c r="R29" s="16"/>
    </row>
    <row r="30" ht="15.75" customHeight="1">
      <c r="A30" s="13"/>
      <c r="B30" s="14"/>
      <c r="C30" s="14"/>
      <c r="D30" s="14"/>
      <c r="E30" s="14"/>
      <c r="F30" s="14"/>
      <c r="G30" s="14"/>
      <c r="H30" s="15"/>
      <c r="I30" s="14" t="str">
        <f>IF($H30="","",IF('Legend &amp; Tracker'!$B$14="","",'Legend &amp; Tracker'!$B$14-$H30))</f>
        <v/>
      </c>
      <c r="J30" s="15"/>
      <c r="K30" s="14" t="str">
        <f t="shared" si="1"/>
        <v/>
      </c>
      <c r="L30" s="14"/>
      <c r="M30" s="13"/>
      <c r="N30" s="13"/>
      <c r="O30" s="14"/>
      <c r="P30" s="14"/>
      <c r="Q30" s="14"/>
      <c r="R30" s="13"/>
    </row>
    <row r="31" ht="15.75" customHeight="1">
      <c r="A31" s="16"/>
      <c r="B31" s="17"/>
      <c r="C31" s="17"/>
      <c r="D31" s="17"/>
      <c r="E31" s="17"/>
      <c r="F31" s="17"/>
      <c r="G31" s="17"/>
      <c r="H31" s="18"/>
      <c r="I31" s="17" t="str">
        <f>IF($H31="","",IF('Legend &amp; Tracker'!$B$14="","",'Legend &amp; Tracker'!$B$14-$H31))</f>
        <v/>
      </c>
      <c r="J31" s="18"/>
      <c r="K31" s="17" t="str">
        <f t="shared" si="1"/>
        <v/>
      </c>
      <c r="L31" s="17"/>
      <c r="M31" s="16"/>
      <c r="N31" s="16"/>
      <c r="O31" s="17"/>
      <c r="P31" s="17"/>
      <c r="Q31" s="17"/>
      <c r="R31" s="16"/>
    </row>
    <row r="32" ht="15.75" customHeight="1">
      <c r="A32" s="13"/>
      <c r="B32" s="14"/>
      <c r="C32" s="14"/>
      <c r="D32" s="14"/>
      <c r="E32" s="14"/>
      <c r="F32" s="14"/>
      <c r="G32" s="14"/>
      <c r="H32" s="15"/>
      <c r="I32" s="14" t="str">
        <f>IF($H32="","",IF('Legend &amp; Tracker'!$B$14="","",'Legend &amp; Tracker'!$B$14-$H32))</f>
        <v/>
      </c>
      <c r="J32" s="15"/>
      <c r="K32" s="14" t="str">
        <f t="shared" si="1"/>
        <v/>
      </c>
      <c r="L32" s="14"/>
      <c r="M32" s="13"/>
      <c r="N32" s="13"/>
      <c r="O32" s="14"/>
      <c r="P32" s="14"/>
      <c r="Q32" s="14"/>
      <c r="R32" s="13"/>
    </row>
    <row r="33" ht="15.75" customHeight="1">
      <c r="A33" s="16"/>
      <c r="B33" s="17"/>
      <c r="C33" s="17"/>
      <c r="D33" s="17"/>
      <c r="E33" s="17"/>
      <c r="F33" s="17"/>
      <c r="G33" s="17"/>
      <c r="H33" s="18"/>
      <c r="I33" s="17" t="str">
        <f>IF($H33="","",IF('Legend &amp; Tracker'!$B$14="","",'Legend &amp; Tracker'!$B$14-$H33))</f>
        <v/>
      </c>
      <c r="J33" s="18"/>
      <c r="K33" s="17" t="str">
        <f t="shared" si="1"/>
        <v/>
      </c>
      <c r="L33" s="17"/>
      <c r="M33" s="16"/>
      <c r="N33" s="16"/>
      <c r="O33" s="17"/>
      <c r="P33" s="17"/>
      <c r="Q33" s="17"/>
      <c r="R33" s="16"/>
    </row>
    <row r="34" ht="15.75" customHeight="1">
      <c r="A34" s="13"/>
      <c r="B34" s="14"/>
      <c r="C34" s="14"/>
      <c r="D34" s="14"/>
      <c r="E34" s="14"/>
      <c r="F34" s="14"/>
      <c r="G34" s="14"/>
      <c r="H34" s="15"/>
      <c r="I34" s="14" t="str">
        <f>IF($H34="","",IF('Legend &amp; Tracker'!$B$14="","",'Legend &amp; Tracker'!$B$14-$H34))</f>
        <v/>
      </c>
      <c r="J34" s="15"/>
      <c r="K34" s="14" t="str">
        <f t="shared" si="1"/>
        <v/>
      </c>
      <c r="L34" s="14"/>
      <c r="M34" s="13"/>
      <c r="N34" s="13"/>
      <c r="O34" s="14"/>
      <c r="P34" s="14"/>
      <c r="Q34" s="14"/>
      <c r="R34" s="13"/>
    </row>
    <row r="35" ht="15.75" customHeight="1">
      <c r="A35" s="16"/>
      <c r="B35" s="17"/>
      <c r="C35" s="17"/>
      <c r="D35" s="17"/>
      <c r="E35" s="17"/>
      <c r="F35" s="17"/>
      <c r="G35" s="17"/>
      <c r="H35" s="18"/>
      <c r="I35" s="17" t="str">
        <f>IF($H35="","",IF('Legend &amp; Tracker'!$B$14="","",'Legend &amp; Tracker'!$B$14-$H35))</f>
        <v/>
      </c>
      <c r="J35" s="18"/>
      <c r="K35" s="17" t="str">
        <f t="shared" si="1"/>
        <v/>
      </c>
      <c r="L35" s="17"/>
      <c r="M35" s="16"/>
      <c r="N35" s="16"/>
      <c r="O35" s="17"/>
      <c r="P35" s="17"/>
      <c r="Q35" s="17"/>
      <c r="R35" s="16"/>
    </row>
    <row r="36" ht="15.75" customHeight="1">
      <c r="A36" s="13"/>
      <c r="B36" s="14"/>
      <c r="C36" s="14"/>
      <c r="D36" s="14"/>
      <c r="E36" s="14"/>
      <c r="F36" s="14"/>
      <c r="G36" s="14"/>
      <c r="H36" s="15"/>
      <c r="I36" s="14" t="str">
        <f>IF($H36="","",IF('Legend &amp; Tracker'!$B$14="","",'Legend &amp; Tracker'!$B$14-$H36))</f>
        <v/>
      </c>
      <c r="J36" s="15"/>
      <c r="K36" s="14" t="str">
        <f t="shared" si="1"/>
        <v/>
      </c>
      <c r="L36" s="14"/>
      <c r="M36" s="13"/>
      <c r="N36" s="13"/>
      <c r="O36" s="14"/>
      <c r="P36" s="14"/>
      <c r="Q36" s="14"/>
      <c r="R36" s="13"/>
    </row>
    <row r="37" ht="15.75" customHeight="1">
      <c r="A37" s="16"/>
      <c r="B37" s="17"/>
      <c r="C37" s="17"/>
      <c r="D37" s="17"/>
      <c r="E37" s="17"/>
      <c r="F37" s="17"/>
      <c r="G37" s="17"/>
      <c r="H37" s="18"/>
      <c r="I37" s="17" t="str">
        <f>IF($H37="","",IF('Legend &amp; Tracker'!$B$14="","",'Legend &amp; Tracker'!$B$14-$H37))</f>
        <v/>
      </c>
      <c r="J37" s="18"/>
      <c r="K37" s="17" t="str">
        <f t="shared" si="1"/>
        <v/>
      </c>
      <c r="L37" s="17"/>
      <c r="M37" s="16"/>
      <c r="N37" s="16"/>
      <c r="O37" s="17"/>
      <c r="P37" s="17"/>
      <c r="Q37" s="17"/>
      <c r="R37" s="16"/>
    </row>
    <row r="38" ht="15.75" customHeight="1">
      <c r="A38" s="13"/>
      <c r="B38" s="14"/>
      <c r="C38" s="14"/>
      <c r="D38" s="14"/>
      <c r="E38" s="14"/>
      <c r="F38" s="14"/>
      <c r="G38" s="14"/>
      <c r="H38" s="15"/>
      <c r="I38" s="14" t="str">
        <f>IF($H38="","",IF('Legend &amp; Tracker'!$B$14="","",'Legend &amp; Tracker'!$B$14-$H38))</f>
        <v/>
      </c>
      <c r="J38" s="15"/>
      <c r="K38" s="14" t="str">
        <f t="shared" si="1"/>
        <v/>
      </c>
      <c r="L38" s="14"/>
      <c r="M38" s="13"/>
      <c r="N38" s="13"/>
      <c r="O38" s="14"/>
      <c r="P38" s="14"/>
      <c r="Q38" s="14"/>
      <c r="R38" s="13"/>
    </row>
    <row r="39" ht="15.75" customHeight="1">
      <c r="A39" s="16"/>
      <c r="B39" s="17"/>
      <c r="C39" s="17"/>
      <c r="D39" s="17"/>
      <c r="E39" s="17"/>
      <c r="F39" s="17"/>
      <c r="G39" s="17"/>
      <c r="H39" s="18"/>
      <c r="I39" s="17" t="str">
        <f>IF($H39="","",IF('Legend &amp; Tracker'!$B$14="","",'Legend &amp; Tracker'!$B$14-$H39))</f>
        <v/>
      </c>
      <c r="J39" s="18"/>
      <c r="K39" s="17" t="str">
        <f t="shared" si="1"/>
        <v/>
      </c>
      <c r="L39" s="17"/>
      <c r="M39" s="16"/>
      <c r="N39" s="16"/>
      <c r="O39" s="17"/>
      <c r="P39" s="17"/>
      <c r="Q39" s="17"/>
      <c r="R39" s="16"/>
    </row>
    <row r="40" ht="15.75" customHeight="1">
      <c r="A40" s="13"/>
      <c r="B40" s="14"/>
      <c r="C40" s="14"/>
      <c r="D40" s="14"/>
      <c r="E40" s="14"/>
      <c r="F40" s="14"/>
      <c r="G40" s="14"/>
      <c r="H40" s="15"/>
      <c r="I40" s="14" t="str">
        <f>IF($H40="","",IF('Legend &amp; Tracker'!$B$14="","",'Legend &amp; Tracker'!$B$14-$H40))</f>
        <v/>
      </c>
      <c r="J40" s="15"/>
      <c r="K40" s="14" t="str">
        <f t="shared" si="1"/>
        <v/>
      </c>
      <c r="L40" s="14"/>
      <c r="M40" s="13"/>
      <c r="N40" s="13"/>
      <c r="O40" s="14"/>
      <c r="P40" s="14"/>
      <c r="Q40" s="14"/>
      <c r="R40" s="13"/>
    </row>
    <row r="41" ht="15.75" customHeight="1">
      <c r="A41" s="16"/>
      <c r="B41" s="17"/>
      <c r="C41" s="17"/>
      <c r="D41" s="17"/>
      <c r="E41" s="17"/>
      <c r="F41" s="17"/>
      <c r="G41" s="17"/>
      <c r="H41" s="18"/>
      <c r="I41" s="17" t="str">
        <f>IF($H41="","",IF('Legend &amp; Tracker'!$B$14="","",'Legend &amp; Tracker'!$B$14-$H41))</f>
        <v/>
      </c>
      <c r="J41" s="18"/>
      <c r="K41" s="17" t="str">
        <f t="shared" si="1"/>
        <v/>
      </c>
      <c r="L41" s="17"/>
      <c r="M41" s="16"/>
      <c r="N41" s="16"/>
      <c r="O41" s="17"/>
      <c r="P41" s="17"/>
      <c r="Q41" s="17"/>
      <c r="R41" s="16"/>
    </row>
    <row r="42" ht="15.75" customHeight="1">
      <c r="A42" s="13"/>
      <c r="B42" s="14"/>
      <c r="C42" s="14"/>
      <c r="D42" s="14"/>
      <c r="E42" s="14"/>
      <c r="F42" s="14"/>
      <c r="G42" s="14"/>
      <c r="H42" s="15"/>
      <c r="I42" s="14" t="str">
        <f>IF($H42="","",IF('Legend &amp; Tracker'!$B$14="","",'Legend &amp; Tracker'!$B$14-$H42))</f>
        <v/>
      </c>
      <c r="J42" s="15"/>
      <c r="K42" s="14" t="str">
        <f t="shared" si="1"/>
        <v/>
      </c>
      <c r="L42" s="14"/>
      <c r="M42" s="13"/>
      <c r="N42" s="13"/>
      <c r="O42" s="14"/>
      <c r="P42" s="14"/>
      <c r="Q42" s="14"/>
      <c r="R42" s="13"/>
    </row>
    <row r="43" ht="15.75" customHeight="1">
      <c r="A43" s="16"/>
      <c r="B43" s="17"/>
      <c r="C43" s="17"/>
      <c r="D43" s="17"/>
      <c r="E43" s="17"/>
      <c r="F43" s="17"/>
      <c r="G43" s="17"/>
      <c r="H43" s="18"/>
      <c r="I43" s="17" t="str">
        <f>IF($H43="","",IF('Legend &amp; Tracker'!$B$14="","",'Legend &amp; Tracker'!$B$14-$H43))</f>
        <v/>
      </c>
      <c r="J43" s="18"/>
      <c r="K43" s="17" t="str">
        <f t="shared" si="1"/>
        <v/>
      </c>
      <c r="L43" s="17"/>
      <c r="M43" s="16"/>
      <c r="N43" s="16"/>
      <c r="O43" s="17"/>
      <c r="P43" s="17"/>
      <c r="Q43" s="17"/>
      <c r="R43" s="16"/>
    </row>
    <row r="44" ht="15.75" customHeight="1">
      <c r="A44" s="13"/>
      <c r="B44" s="14"/>
      <c r="C44" s="14"/>
      <c r="D44" s="14"/>
      <c r="E44" s="14"/>
      <c r="F44" s="14"/>
      <c r="G44" s="14"/>
      <c r="H44" s="15"/>
      <c r="I44" s="14" t="str">
        <f>IF($H44="","",IF('Legend &amp; Tracker'!$B$14="","",'Legend &amp; Tracker'!$B$14-$H44))</f>
        <v/>
      </c>
      <c r="J44" s="15"/>
      <c r="K44" s="14" t="str">
        <f t="shared" si="1"/>
        <v/>
      </c>
      <c r="L44" s="14"/>
      <c r="M44" s="13"/>
      <c r="N44" s="13"/>
      <c r="O44" s="14"/>
      <c r="P44" s="14"/>
      <c r="Q44" s="14"/>
      <c r="R44" s="13"/>
    </row>
    <row r="45" ht="15.75" customHeight="1">
      <c r="A45" s="16"/>
      <c r="B45" s="17"/>
      <c r="C45" s="17"/>
      <c r="D45" s="17"/>
      <c r="E45" s="17"/>
      <c r="F45" s="17"/>
      <c r="G45" s="17"/>
      <c r="H45" s="18"/>
      <c r="I45" s="17" t="str">
        <f>IF($H45="","",IF('Legend &amp; Tracker'!$B$14="","",'Legend &amp; Tracker'!$B$14-$H45))</f>
        <v/>
      </c>
      <c r="J45" s="18"/>
      <c r="K45" s="17" t="str">
        <f t="shared" si="1"/>
        <v/>
      </c>
      <c r="L45" s="17"/>
      <c r="M45" s="16"/>
      <c r="N45" s="16"/>
      <c r="O45" s="17"/>
      <c r="P45" s="17"/>
      <c r="Q45" s="17"/>
      <c r="R45" s="16"/>
    </row>
    <row r="46" ht="15.75" customHeight="1">
      <c r="A46" s="13"/>
      <c r="B46" s="14"/>
      <c r="C46" s="14"/>
      <c r="D46" s="14"/>
      <c r="E46" s="14"/>
      <c r="F46" s="14"/>
      <c r="G46" s="14"/>
      <c r="H46" s="15"/>
      <c r="I46" s="14" t="str">
        <f>IF($H46="","",IF('Legend &amp; Tracker'!$B$14="","",'Legend &amp; Tracker'!$B$14-$H46))</f>
        <v/>
      </c>
      <c r="J46" s="15"/>
      <c r="K46" s="14" t="str">
        <f t="shared" si="1"/>
        <v/>
      </c>
      <c r="L46" s="14"/>
      <c r="M46" s="13"/>
      <c r="N46" s="13"/>
      <c r="O46" s="14"/>
      <c r="P46" s="14"/>
      <c r="Q46" s="14"/>
      <c r="R46" s="13"/>
    </row>
    <row r="47" ht="15.75" customHeight="1">
      <c r="A47" s="16"/>
      <c r="B47" s="17"/>
      <c r="C47" s="17"/>
      <c r="D47" s="17"/>
      <c r="E47" s="17"/>
      <c r="F47" s="17"/>
      <c r="G47" s="17"/>
      <c r="H47" s="18"/>
      <c r="I47" s="17" t="str">
        <f>IF($H47="","",IF('Legend &amp; Tracker'!$B$14="","",'Legend &amp; Tracker'!$B$14-$H47))</f>
        <v/>
      </c>
      <c r="J47" s="18"/>
      <c r="K47" s="17" t="str">
        <f t="shared" si="1"/>
        <v/>
      </c>
      <c r="L47" s="17"/>
      <c r="M47" s="16"/>
      <c r="N47" s="16"/>
      <c r="O47" s="17"/>
      <c r="P47" s="17"/>
      <c r="Q47" s="17"/>
      <c r="R47" s="16"/>
    </row>
    <row r="48" ht="15.75" customHeight="1">
      <c r="A48" s="13"/>
      <c r="B48" s="14"/>
      <c r="C48" s="14"/>
      <c r="D48" s="14"/>
      <c r="E48" s="14"/>
      <c r="F48" s="14"/>
      <c r="G48" s="14"/>
      <c r="H48" s="15"/>
      <c r="I48" s="14" t="str">
        <f>IF($H48="","",IF('Legend &amp; Tracker'!$B$14="","",'Legend &amp; Tracker'!$B$14-$H48))</f>
        <v/>
      </c>
      <c r="J48" s="15"/>
      <c r="K48" s="14" t="str">
        <f t="shared" si="1"/>
        <v/>
      </c>
      <c r="L48" s="14"/>
      <c r="M48" s="13"/>
      <c r="N48" s="13"/>
      <c r="O48" s="14"/>
      <c r="P48" s="14"/>
      <c r="Q48" s="14"/>
      <c r="R48" s="13"/>
    </row>
    <row r="49" ht="15.75" customHeight="1">
      <c r="A49" s="16"/>
      <c r="B49" s="17"/>
      <c r="C49" s="17"/>
      <c r="D49" s="17"/>
      <c r="E49" s="17"/>
      <c r="F49" s="17"/>
      <c r="G49" s="17"/>
      <c r="H49" s="18"/>
      <c r="I49" s="17" t="str">
        <f>IF($H49="","",IF('Legend &amp; Tracker'!$B$14="","",'Legend &amp; Tracker'!$B$14-$H49))</f>
        <v/>
      </c>
      <c r="J49" s="18"/>
      <c r="K49" s="17" t="str">
        <f t="shared" si="1"/>
        <v/>
      </c>
      <c r="L49" s="17"/>
      <c r="M49" s="16"/>
      <c r="N49" s="16"/>
      <c r="O49" s="17"/>
      <c r="P49" s="17"/>
      <c r="Q49" s="17"/>
      <c r="R49" s="16"/>
    </row>
    <row r="50" ht="15.75" customHeight="1">
      <c r="A50" s="13"/>
      <c r="B50" s="14"/>
      <c r="C50" s="14"/>
      <c r="D50" s="14"/>
      <c r="E50" s="14"/>
      <c r="F50" s="14"/>
      <c r="G50" s="14"/>
      <c r="H50" s="15"/>
      <c r="I50" s="14" t="str">
        <f>IF($H50="","",IF('Legend &amp; Tracker'!$B$14="","",'Legend &amp; Tracker'!$B$14-$H50))</f>
        <v/>
      </c>
      <c r="J50" s="15"/>
      <c r="K50" s="14" t="str">
        <f t="shared" si="1"/>
        <v/>
      </c>
      <c r="L50" s="14"/>
      <c r="M50" s="13"/>
      <c r="N50" s="13"/>
      <c r="O50" s="14"/>
      <c r="P50" s="14"/>
      <c r="Q50" s="14"/>
      <c r="R50" s="13"/>
    </row>
    <row r="51" ht="15.75" customHeight="1">
      <c r="A51" s="16"/>
      <c r="B51" s="17"/>
      <c r="C51" s="17"/>
      <c r="D51" s="17"/>
      <c r="E51" s="17"/>
      <c r="F51" s="17"/>
      <c r="G51" s="17"/>
      <c r="H51" s="18"/>
      <c r="I51" s="17" t="str">
        <f>IF($H51="","",IF('Legend &amp; Tracker'!$B$14="","",'Legend &amp; Tracker'!$B$14-$H51))</f>
        <v/>
      </c>
      <c r="J51" s="18"/>
      <c r="K51" s="17" t="str">
        <f t="shared" si="1"/>
        <v/>
      </c>
      <c r="L51" s="17"/>
      <c r="M51" s="16"/>
      <c r="N51" s="16"/>
      <c r="O51" s="17"/>
      <c r="P51" s="17"/>
      <c r="Q51" s="17"/>
      <c r="R51" s="16"/>
    </row>
    <row r="52" ht="15.75" customHeight="1">
      <c r="A52" s="13"/>
      <c r="B52" s="14"/>
      <c r="C52" s="14"/>
      <c r="D52" s="14"/>
      <c r="E52" s="14"/>
      <c r="F52" s="14"/>
      <c r="G52" s="14"/>
      <c r="H52" s="15"/>
      <c r="I52" s="14" t="str">
        <f>IF($H52="","",IF('Legend &amp; Tracker'!$B$14="","",'Legend &amp; Tracker'!$B$14-$H52))</f>
        <v/>
      </c>
      <c r="J52" s="15"/>
      <c r="K52" s="14" t="str">
        <f t="shared" si="1"/>
        <v/>
      </c>
      <c r="L52" s="14"/>
      <c r="M52" s="13"/>
      <c r="N52" s="13"/>
      <c r="O52" s="14"/>
      <c r="P52" s="14"/>
      <c r="Q52" s="14"/>
      <c r="R52" s="13"/>
    </row>
    <row r="53" ht="15.75" customHeight="1">
      <c r="A53" s="16"/>
      <c r="B53" s="17"/>
      <c r="C53" s="17"/>
      <c r="D53" s="17"/>
      <c r="E53" s="17"/>
      <c r="F53" s="17"/>
      <c r="G53" s="17"/>
      <c r="H53" s="18"/>
      <c r="I53" s="17" t="str">
        <f>IF($H53="","",IF('Legend &amp; Tracker'!$B$14="","",'Legend &amp; Tracker'!$B$14-$H53))</f>
        <v/>
      </c>
      <c r="J53" s="18"/>
      <c r="K53" s="17" t="str">
        <f t="shared" si="1"/>
        <v/>
      </c>
      <c r="L53" s="17"/>
      <c r="M53" s="16"/>
      <c r="N53" s="16"/>
      <c r="O53" s="17"/>
      <c r="P53" s="17"/>
      <c r="Q53" s="17"/>
      <c r="R53" s="16"/>
    </row>
    <row r="54" ht="15.75" customHeight="1">
      <c r="A54" s="13"/>
      <c r="B54" s="14"/>
      <c r="C54" s="14"/>
      <c r="D54" s="14"/>
      <c r="E54" s="14"/>
      <c r="F54" s="14"/>
      <c r="G54" s="14"/>
      <c r="H54" s="15"/>
      <c r="I54" s="14" t="str">
        <f>IF($H54="","",IF('Legend &amp; Tracker'!$B$14="","",'Legend &amp; Tracker'!$B$14-$H54))</f>
        <v/>
      </c>
      <c r="J54" s="15"/>
      <c r="K54" s="14" t="str">
        <f t="shared" si="1"/>
        <v/>
      </c>
      <c r="L54" s="14"/>
      <c r="M54" s="13"/>
      <c r="N54" s="13"/>
      <c r="O54" s="14"/>
      <c r="P54" s="14"/>
      <c r="Q54" s="14"/>
      <c r="R54" s="13"/>
    </row>
    <row r="55" ht="15.75" customHeight="1">
      <c r="A55" s="16"/>
      <c r="B55" s="17"/>
      <c r="C55" s="17"/>
      <c r="D55" s="17"/>
      <c r="E55" s="17"/>
      <c r="F55" s="17"/>
      <c r="G55" s="17"/>
      <c r="H55" s="18"/>
      <c r="I55" s="17" t="str">
        <f>IF($H55="","",IF('Legend &amp; Tracker'!$B$14="","",'Legend &amp; Tracker'!$B$14-$H55))</f>
        <v/>
      </c>
      <c r="J55" s="18"/>
      <c r="K55" s="17" t="str">
        <f t="shared" si="1"/>
        <v/>
      </c>
      <c r="L55" s="17"/>
      <c r="M55" s="16"/>
      <c r="N55" s="16"/>
      <c r="O55" s="17"/>
      <c r="P55" s="17"/>
      <c r="Q55" s="17"/>
      <c r="R55" s="16"/>
    </row>
    <row r="56" ht="15.75" customHeight="1">
      <c r="A56" s="13"/>
      <c r="B56" s="14"/>
      <c r="C56" s="14"/>
      <c r="D56" s="14"/>
      <c r="E56" s="14"/>
      <c r="F56" s="14"/>
      <c r="G56" s="14"/>
      <c r="H56" s="15"/>
      <c r="I56" s="14" t="str">
        <f>IF($H56="","",IF('Legend &amp; Tracker'!$B$14="","",'Legend &amp; Tracker'!$B$14-$H56))</f>
        <v/>
      </c>
      <c r="J56" s="15"/>
      <c r="K56" s="14" t="str">
        <f t="shared" si="1"/>
        <v/>
      </c>
      <c r="L56" s="14"/>
      <c r="M56" s="13"/>
      <c r="N56" s="13"/>
      <c r="O56" s="14"/>
      <c r="P56" s="14"/>
      <c r="Q56" s="14"/>
      <c r="R56" s="13"/>
    </row>
    <row r="57" ht="15.75" customHeight="1">
      <c r="A57" s="16"/>
      <c r="B57" s="17"/>
      <c r="C57" s="17"/>
      <c r="D57" s="17"/>
      <c r="E57" s="17"/>
      <c r="F57" s="17"/>
      <c r="G57" s="17"/>
      <c r="H57" s="18"/>
      <c r="I57" s="17" t="str">
        <f>IF($H57="","",IF('Legend &amp; Tracker'!$B$14="","",'Legend &amp; Tracker'!$B$14-$H57))</f>
        <v/>
      </c>
      <c r="J57" s="18"/>
      <c r="K57" s="17" t="str">
        <f t="shared" si="1"/>
        <v/>
      </c>
      <c r="L57" s="17"/>
      <c r="M57" s="16"/>
      <c r="N57" s="16"/>
      <c r="O57" s="17"/>
      <c r="P57" s="17"/>
      <c r="Q57" s="17"/>
      <c r="R57" s="16"/>
    </row>
    <row r="58" ht="15.75" customHeight="1">
      <c r="A58" s="13"/>
      <c r="B58" s="14"/>
      <c r="C58" s="14"/>
      <c r="D58" s="14"/>
      <c r="E58" s="14"/>
      <c r="F58" s="14"/>
      <c r="G58" s="14"/>
      <c r="H58" s="15"/>
      <c r="I58" s="14" t="str">
        <f>IF($H58="","",IF('Legend &amp; Tracker'!$B$14="","",'Legend &amp; Tracker'!$B$14-$H58))</f>
        <v/>
      </c>
      <c r="J58" s="15"/>
      <c r="K58" s="14" t="str">
        <f t="shared" si="1"/>
        <v/>
      </c>
      <c r="L58" s="14"/>
      <c r="M58" s="13"/>
      <c r="N58" s="13"/>
      <c r="O58" s="14"/>
      <c r="P58" s="14"/>
      <c r="Q58" s="14"/>
      <c r="R58" s="13"/>
    </row>
    <row r="59" ht="15.75" customHeight="1">
      <c r="A59" s="16"/>
      <c r="B59" s="17"/>
      <c r="C59" s="17"/>
      <c r="D59" s="17"/>
      <c r="E59" s="17"/>
      <c r="F59" s="17"/>
      <c r="G59" s="17"/>
      <c r="H59" s="18"/>
      <c r="I59" s="17" t="str">
        <f>IF($H59="","",IF('Legend &amp; Tracker'!$B$14="","",'Legend &amp; Tracker'!$B$14-$H59))</f>
        <v/>
      </c>
      <c r="J59" s="18"/>
      <c r="K59" s="17" t="str">
        <f t="shared" si="1"/>
        <v/>
      </c>
      <c r="L59" s="17"/>
      <c r="M59" s="16"/>
      <c r="N59" s="16"/>
      <c r="O59" s="17"/>
      <c r="P59" s="17"/>
      <c r="Q59" s="17"/>
      <c r="R59" s="16"/>
    </row>
    <row r="60" ht="15.75" customHeight="1">
      <c r="A60" s="13"/>
      <c r="B60" s="14"/>
      <c r="C60" s="14"/>
      <c r="D60" s="14"/>
      <c r="E60" s="14"/>
      <c r="F60" s="14"/>
      <c r="G60" s="14"/>
      <c r="H60" s="15"/>
      <c r="I60" s="14" t="str">
        <f>IF($H60="","",IF('Legend &amp; Tracker'!$B$14="","",'Legend &amp; Tracker'!$B$14-$H60))</f>
        <v/>
      </c>
      <c r="J60" s="15"/>
      <c r="K60" s="14" t="str">
        <f t="shared" si="1"/>
        <v/>
      </c>
      <c r="L60" s="14"/>
      <c r="M60" s="13"/>
      <c r="N60" s="13"/>
      <c r="O60" s="14"/>
      <c r="P60" s="14"/>
      <c r="Q60" s="14"/>
      <c r="R60" s="13"/>
    </row>
    <row r="61" ht="15.75" customHeight="1">
      <c r="A61" s="16"/>
      <c r="B61" s="17"/>
      <c r="C61" s="17"/>
      <c r="D61" s="17"/>
      <c r="E61" s="17"/>
      <c r="F61" s="17"/>
      <c r="G61" s="17"/>
      <c r="H61" s="18"/>
      <c r="I61" s="17" t="str">
        <f>IF($H61="","",IF('Legend &amp; Tracker'!$B$14="","",'Legend &amp; Tracker'!$B$14-$H61))</f>
        <v/>
      </c>
      <c r="J61" s="18"/>
      <c r="K61" s="17" t="str">
        <f t="shared" si="1"/>
        <v/>
      </c>
      <c r="L61" s="17"/>
      <c r="M61" s="16"/>
      <c r="N61" s="16"/>
      <c r="O61" s="17"/>
      <c r="P61" s="17"/>
      <c r="Q61" s="17"/>
      <c r="R61" s="16"/>
    </row>
    <row r="62" ht="15.75" customHeight="1">
      <c r="A62" s="13"/>
      <c r="B62" s="14"/>
      <c r="C62" s="14"/>
      <c r="D62" s="14"/>
      <c r="E62" s="14"/>
      <c r="F62" s="14"/>
      <c r="G62" s="14"/>
      <c r="H62" s="15"/>
      <c r="I62" s="14" t="str">
        <f>IF($H62="","",IF('Legend &amp; Tracker'!$B$14="","",'Legend &amp; Tracker'!$B$14-$H62))</f>
        <v/>
      </c>
      <c r="J62" s="15"/>
      <c r="K62" s="14" t="str">
        <f t="shared" si="1"/>
        <v/>
      </c>
      <c r="L62" s="14"/>
      <c r="M62" s="13"/>
      <c r="N62" s="13"/>
      <c r="O62" s="14"/>
      <c r="P62" s="14"/>
      <c r="Q62" s="14"/>
      <c r="R62" s="13"/>
    </row>
    <row r="63" ht="15.75" customHeight="1">
      <c r="A63" s="16"/>
      <c r="B63" s="17"/>
      <c r="C63" s="17"/>
      <c r="D63" s="17"/>
      <c r="E63" s="17"/>
      <c r="F63" s="17"/>
      <c r="G63" s="17"/>
      <c r="H63" s="18"/>
      <c r="I63" s="17" t="str">
        <f>IF($H63="","",IF('Legend &amp; Tracker'!$B$14="","",'Legend &amp; Tracker'!$B$14-$H63))</f>
        <v/>
      </c>
      <c r="J63" s="18"/>
      <c r="K63" s="17" t="str">
        <f t="shared" si="1"/>
        <v/>
      </c>
      <c r="L63" s="17"/>
      <c r="M63" s="16"/>
      <c r="N63" s="16"/>
      <c r="O63" s="17"/>
      <c r="P63" s="17"/>
      <c r="Q63" s="17"/>
      <c r="R63" s="16"/>
    </row>
    <row r="64" ht="15.75" customHeight="1">
      <c r="A64" s="13"/>
      <c r="B64" s="14"/>
      <c r="C64" s="14"/>
      <c r="D64" s="14"/>
      <c r="E64" s="14"/>
      <c r="F64" s="14"/>
      <c r="G64" s="14"/>
      <c r="H64" s="15"/>
      <c r="I64" s="14" t="str">
        <f>IF($H64="","",IF('Legend &amp; Tracker'!$B$14="","",'Legend &amp; Tracker'!$B$14-$H64))</f>
        <v/>
      </c>
      <c r="J64" s="15"/>
      <c r="K64" s="14" t="str">
        <f t="shared" si="1"/>
        <v/>
      </c>
      <c r="L64" s="14"/>
      <c r="M64" s="13"/>
      <c r="N64" s="13"/>
      <c r="O64" s="14"/>
      <c r="P64" s="14"/>
      <c r="Q64" s="14"/>
      <c r="R64" s="13"/>
    </row>
    <row r="65" ht="15.75" customHeight="1">
      <c r="A65" s="16"/>
      <c r="B65" s="17"/>
      <c r="C65" s="17"/>
      <c r="D65" s="17"/>
      <c r="E65" s="17"/>
      <c r="F65" s="17"/>
      <c r="G65" s="17"/>
      <c r="H65" s="18"/>
      <c r="I65" s="17" t="str">
        <f>IF($H65="","",IF('Legend &amp; Tracker'!$B$14="","",'Legend &amp; Tracker'!$B$14-$H65))</f>
        <v/>
      </c>
      <c r="J65" s="18"/>
      <c r="K65" s="17" t="str">
        <f t="shared" si="1"/>
        <v/>
      </c>
      <c r="L65" s="17"/>
      <c r="M65" s="16"/>
      <c r="N65" s="16"/>
      <c r="O65" s="17"/>
      <c r="P65" s="17"/>
      <c r="Q65" s="17"/>
      <c r="R65" s="16"/>
    </row>
    <row r="66" ht="15.75" customHeight="1">
      <c r="A66" s="13"/>
      <c r="B66" s="14"/>
      <c r="C66" s="14"/>
      <c r="D66" s="14"/>
      <c r="E66" s="14"/>
      <c r="F66" s="14"/>
      <c r="G66" s="14"/>
      <c r="H66" s="15"/>
      <c r="I66" s="14" t="str">
        <f>IF($H66="","",IF('Legend &amp; Tracker'!$B$14="","",'Legend &amp; Tracker'!$B$14-$H66))</f>
        <v/>
      </c>
      <c r="J66" s="15"/>
      <c r="K66" s="14" t="str">
        <f t="shared" si="1"/>
        <v/>
      </c>
      <c r="L66" s="14"/>
      <c r="M66" s="13"/>
      <c r="N66" s="13"/>
      <c r="O66" s="14"/>
      <c r="P66" s="14"/>
      <c r="Q66" s="14"/>
      <c r="R66" s="13"/>
    </row>
    <row r="67" ht="15.75" customHeight="1">
      <c r="A67" s="16"/>
      <c r="B67" s="17"/>
      <c r="C67" s="17"/>
      <c r="D67" s="17"/>
      <c r="E67" s="17"/>
      <c r="F67" s="17"/>
      <c r="G67" s="17"/>
      <c r="H67" s="18"/>
      <c r="I67" s="17" t="str">
        <f>IF($H67="","",IF('Legend &amp; Tracker'!$B$14="","",'Legend &amp; Tracker'!$B$14-$H67))</f>
        <v/>
      </c>
      <c r="J67" s="18"/>
      <c r="K67" s="17" t="str">
        <f t="shared" si="1"/>
        <v/>
      </c>
      <c r="L67" s="17"/>
      <c r="M67" s="16"/>
      <c r="N67" s="16"/>
      <c r="O67" s="17"/>
      <c r="P67" s="17"/>
      <c r="Q67" s="17"/>
      <c r="R67" s="16"/>
    </row>
    <row r="68" ht="15.75" customHeight="1">
      <c r="A68" s="13"/>
      <c r="B68" s="14"/>
      <c r="C68" s="14"/>
      <c r="D68" s="14"/>
      <c r="E68" s="14"/>
      <c r="F68" s="14"/>
      <c r="G68" s="14"/>
      <c r="H68" s="15"/>
      <c r="I68" s="14" t="str">
        <f>IF($H68="","",IF('Legend &amp; Tracker'!$B$14="","",'Legend &amp; Tracker'!$B$14-$H68))</f>
        <v/>
      </c>
      <c r="J68" s="15"/>
      <c r="K68" s="14" t="str">
        <f t="shared" si="1"/>
        <v/>
      </c>
      <c r="L68" s="14"/>
      <c r="M68" s="13"/>
      <c r="N68" s="13"/>
      <c r="O68" s="14"/>
      <c r="P68" s="14"/>
      <c r="Q68" s="14"/>
      <c r="R68" s="13"/>
    </row>
    <row r="69" ht="15.75" customHeight="1">
      <c r="A69" s="16"/>
      <c r="B69" s="17"/>
      <c r="C69" s="17"/>
      <c r="D69" s="17"/>
      <c r="E69" s="17"/>
      <c r="F69" s="17"/>
      <c r="G69" s="17"/>
      <c r="H69" s="18"/>
      <c r="I69" s="17" t="str">
        <f>IF($H69="","",IF('Legend &amp; Tracker'!$B$14="","",'Legend &amp; Tracker'!$B$14-$H69))</f>
        <v/>
      </c>
      <c r="J69" s="18"/>
      <c r="K69" s="17" t="str">
        <f t="shared" si="1"/>
        <v/>
      </c>
      <c r="L69" s="17"/>
      <c r="M69" s="16"/>
      <c r="N69" s="16"/>
      <c r="O69" s="17"/>
      <c r="P69" s="17"/>
      <c r="Q69" s="17"/>
      <c r="R69" s="16"/>
    </row>
    <row r="70" ht="15.75" customHeight="1">
      <c r="A70" s="13"/>
      <c r="B70" s="14"/>
      <c r="C70" s="14"/>
      <c r="D70" s="14"/>
      <c r="E70" s="14"/>
      <c r="F70" s="14"/>
      <c r="G70" s="14"/>
      <c r="H70" s="15"/>
      <c r="I70" s="14" t="str">
        <f>IF($H70="","",IF('Legend &amp; Tracker'!$B$14="","",'Legend &amp; Tracker'!$B$14-$H70))</f>
        <v/>
      </c>
      <c r="J70" s="15"/>
      <c r="K70" s="14" t="str">
        <f t="shared" si="1"/>
        <v/>
      </c>
      <c r="L70" s="14"/>
      <c r="M70" s="13"/>
      <c r="N70" s="13"/>
      <c r="O70" s="14"/>
      <c r="P70" s="14"/>
      <c r="Q70" s="14"/>
      <c r="R70" s="13"/>
    </row>
    <row r="71" ht="15.75" customHeight="1">
      <c r="A71" s="16"/>
      <c r="B71" s="17"/>
      <c r="C71" s="17"/>
      <c r="D71" s="17"/>
      <c r="E71" s="17"/>
      <c r="F71" s="17"/>
      <c r="G71" s="17"/>
      <c r="H71" s="18"/>
      <c r="I71" s="17" t="str">
        <f>IF($H71="","",IF('Legend &amp; Tracker'!$B$14="","",'Legend &amp; Tracker'!$B$14-$H71))</f>
        <v/>
      </c>
      <c r="J71" s="18"/>
      <c r="K71" s="17" t="str">
        <f t="shared" si="1"/>
        <v/>
      </c>
      <c r="L71" s="17"/>
      <c r="M71" s="16"/>
      <c r="N71" s="16"/>
      <c r="O71" s="17"/>
      <c r="P71" s="17"/>
      <c r="Q71" s="17"/>
      <c r="R71" s="16"/>
    </row>
    <row r="72" ht="15.75" customHeight="1">
      <c r="A72" s="13"/>
      <c r="B72" s="14"/>
      <c r="C72" s="14"/>
      <c r="D72" s="14"/>
      <c r="E72" s="14"/>
      <c r="F72" s="14"/>
      <c r="G72" s="14"/>
      <c r="H72" s="15"/>
      <c r="I72" s="14" t="str">
        <f>IF($H72="","",IF('Legend &amp; Tracker'!$B$14="","",'Legend &amp; Tracker'!$B$14-$H72))</f>
        <v/>
      </c>
      <c r="J72" s="15"/>
      <c r="K72" s="14" t="str">
        <f t="shared" si="1"/>
        <v/>
      </c>
      <c r="L72" s="14"/>
      <c r="M72" s="13"/>
      <c r="N72" s="13"/>
      <c r="O72" s="14"/>
      <c r="P72" s="14"/>
      <c r="Q72" s="14"/>
      <c r="R72" s="13"/>
    </row>
    <row r="73" ht="15.75" customHeight="1">
      <c r="A73" s="16"/>
      <c r="B73" s="17"/>
      <c r="C73" s="17"/>
      <c r="D73" s="17"/>
      <c r="E73" s="17"/>
      <c r="F73" s="17"/>
      <c r="G73" s="17"/>
      <c r="H73" s="18"/>
      <c r="I73" s="17" t="str">
        <f>IF($H73="","",IF('Legend &amp; Tracker'!$B$14="","",'Legend &amp; Tracker'!$B$14-$H73))</f>
        <v/>
      </c>
      <c r="J73" s="18"/>
      <c r="K73" s="17" t="str">
        <f t="shared" si="1"/>
        <v/>
      </c>
      <c r="L73" s="17"/>
      <c r="M73" s="16"/>
      <c r="N73" s="16"/>
      <c r="O73" s="17"/>
      <c r="P73" s="17"/>
      <c r="Q73" s="17"/>
      <c r="R73" s="16"/>
    </row>
    <row r="74" ht="15.75" customHeight="1">
      <c r="A74" s="13"/>
      <c r="B74" s="14"/>
      <c r="C74" s="14"/>
      <c r="D74" s="14"/>
      <c r="E74" s="14"/>
      <c r="F74" s="14"/>
      <c r="G74" s="14"/>
      <c r="H74" s="15"/>
      <c r="I74" s="14" t="str">
        <f>IF($H74="","",IF('Legend &amp; Tracker'!$B$14="","",'Legend &amp; Tracker'!$B$14-$H74))</f>
        <v/>
      </c>
      <c r="J74" s="15"/>
      <c r="K74" s="14" t="str">
        <f t="shared" si="1"/>
        <v/>
      </c>
      <c r="L74" s="14"/>
      <c r="M74" s="13"/>
      <c r="N74" s="13"/>
      <c r="O74" s="14"/>
      <c r="P74" s="14"/>
      <c r="Q74" s="14"/>
      <c r="R74" s="13"/>
    </row>
    <row r="75" ht="15.75" customHeight="1">
      <c r="A75" s="16"/>
      <c r="B75" s="17"/>
      <c r="C75" s="17"/>
      <c r="D75" s="17"/>
      <c r="E75" s="17"/>
      <c r="F75" s="17"/>
      <c r="G75" s="17"/>
      <c r="H75" s="18"/>
      <c r="I75" s="17" t="str">
        <f>IF($H75="","",IF('Legend &amp; Tracker'!$B$14="","",'Legend &amp; Tracker'!$B$14-$H75))</f>
        <v/>
      </c>
      <c r="J75" s="18"/>
      <c r="K75" s="17" t="str">
        <f t="shared" si="1"/>
        <v/>
      </c>
      <c r="L75" s="17"/>
      <c r="M75" s="16"/>
      <c r="N75" s="16"/>
      <c r="O75" s="17"/>
      <c r="P75" s="17"/>
      <c r="Q75" s="17"/>
      <c r="R75" s="16"/>
    </row>
    <row r="76" ht="15.75" customHeight="1">
      <c r="A76" s="13"/>
      <c r="B76" s="14"/>
      <c r="C76" s="14"/>
      <c r="D76" s="14"/>
      <c r="E76" s="14"/>
      <c r="F76" s="14"/>
      <c r="G76" s="14"/>
      <c r="H76" s="15"/>
      <c r="I76" s="14" t="str">
        <f>IF($H76="","",IF('Legend &amp; Tracker'!$B$14="","",'Legend &amp; Tracker'!$B$14-$H76))</f>
        <v/>
      </c>
      <c r="J76" s="15"/>
      <c r="K76" s="14" t="str">
        <f t="shared" si="1"/>
        <v/>
      </c>
      <c r="L76" s="14"/>
      <c r="M76" s="13"/>
      <c r="N76" s="13"/>
      <c r="O76" s="14"/>
      <c r="P76" s="14"/>
      <c r="Q76" s="14"/>
      <c r="R76" s="13"/>
    </row>
    <row r="77" ht="15.75" customHeight="1">
      <c r="A77" s="16"/>
      <c r="B77" s="17"/>
      <c r="C77" s="17"/>
      <c r="D77" s="17"/>
      <c r="E77" s="17"/>
      <c r="F77" s="17"/>
      <c r="G77" s="17"/>
      <c r="H77" s="18"/>
      <c r="I77" s="17" t="str">
        <f>IF($H77="","",IF('Legend &amp; Tracker'!$B$14="","",'Legend &amp; Tracker'!$B$14-$H77))</f>
        <v/>
      </c>
      <c r="J77" s="18"/>
      <c r="K77" s="17" t="str">
        <f t="shared" si="1"/>
        <v/>
      </c>
      <c r="L77" s="17"/>
      <c r="M77" s="16"/>
      <c r="N77" s="16"/>
      <c r="O77" s="17"/>
      <c r="P77" s="17"/>
      <c r="Q77" s="17"/>
      <c r="R77" s="16"/>
    </row>
    <row r="78" ht="15.75" customHeight="1">
      <c r="A78" s="13"/>
      <c r="B78" s="14"/>
      <c r="C78" s="14"/>
      <c r="D78" s="14"/>
      <c r="E78" s="14"/>
      <c r="F78" s="14"/>
      <c r="G78" s="14"/>
      <c r="H78" s="15"/>
      <c r="I78" s="14" t="str">
        <f>IF($H78="","",IF('Legend &amp; Tracker'!$B$14="","",'Legend &amp; Tracker'!$B$14-$H78))</f>
        <v/>
      </c>
      <c r="J78" s="15"/>
      <c r="K78" s="14" t="str">
        <f t="shared" si="1"/>
        <v/>
      </c>
      <c r="L78" s="14"/>
      <c r="M78" s="13"/>
      <c r="N78" s="13"/>
      <c r="O78" s="14"/>
      <c r="P78" s="14"/>
      <c r="Q78" s="14"/>
      <c r="R78" s="13"/>
    </row>
    <row r="79" ht="15.75" customHeight="1">
      <c r="A79" s="16"/>
      <c r="B79" s="17"/>
      <c r="C79" s="17"/>
      <c r="D79" s="17"/>
      <c r="E79" s="17"/>
      <c r="F79" s="17"/>
      <c r="G79" s="17"/>
      <c r="H79" s="18"/>
      <c r="I79" s="17" t="str">
        <f>IF($H79="","",IF('Legend &amp; Tracker'!$B$14="","",'Legend &amp; Tracker'!$B$14-$H79))</f>
        <v/>
      </c>
      <c r="J79" s="18"/>
      <c r="K79" s="17" t="str">
        <f t="shared" si="1"/>
        <v/>
      </c>
      <c r="L79" s="17"/>
      <c r="M79" s="16"/>
      <c r="N79" s="16"/>
      <c r="O79" s="17"/>
      <c r="P79" s="17"/>
      <c r="Q79" s="17"/>
      <c r="R79" s="16"/>
    </row>
    <row r="80" ht="15.75" customHeight="1">
      <c r="A80" s="13"/>
      <c r="B80" s="14"/>
      <c r="C80" s="14"/>
      <c r="D80" s="14"/>
      <c r="E80" s="14"/>
      <c r="F80" s="14"/>
      <c r="G80" s="14"/>
      <c r="H80" s="15"/>
      <c r="I80" s="14" t="str">
        <f>IF($H80="","",IF('Legend &amp; Tracker'!$B$14="","",'Legend &amp; Tracker'!$B$14-$H80))</f>
        <v/>
      </c>
      <c r="J80" s="15"/>
      <c r="K80" s="14" t="str">
        <f t="shared" si="1"/>
        <v/>
      </c>
      <c r="L80" s="14"/>
      <c r="M80" s="13"/>
      <c r="N80" s="13"/>
      <c r="O80" s="14"/>
      <c r="P80" s="14"/>
      <c r="Q80" s="14"/>
      <c r="R80" s="13"/>
    </row>
    <row r="81" ht="15.75" customHeight="1">
      <c r="A81" s="16"/>
      <c r="B81" s="17"/>
      <c r="C81" s="17"/>
      <c r="D81" s="17"/>
      <c r="E81" s="17"/>
      <c r="F81" s="17"/>
      <c r="G81" s="17"/>
      <c r="H81" s="18"/>
      <c r="I81" s="17" t="str">
        <f>IF($H81="","",IF('Legend &amp; Tracker'!$B$14="","",'Legend &amp; Tracker'!$B$14-$H81))</f>
        <v/>
      </c>
      <c r="J81" s="18"/>
      <c r="K81" s="17" t="str">
        <f t="shared" si="1"/>
        <v/>
      </c>
      <c r="L81" s="17"/>
      <c r="M81" s="16"/>
      <c r="N81" s="16"/>
      <c r="O81" s="17"/>
      <c r="P81" s="17"/>
      <c r="Q81" s="17"/>
      <c r="R81" s="16"/>
    </row>
    <row r="82" ht="15.75" customHeight="1">
      <c r="A82" s="13"/>
      <c r="B82" s="14"/>
      <c r="C82" s="14"/>
      <c r="D82" s="14"/>
      <c r="E82" s="14"/>
      <c r="F82" s="14"/>
      <c r="G82" s="14"/>
      <c r="H82" s="15"/>
      <c r="I82" s="14" t="str">
        <f>IF($H82="","",IF('Legend &amp; Tracker'!$B$14="","",'Legend &amp; Tracker'!$B$14-$H82))</f>
        <v/>
      </c>
      <c r="J82" s="15"/>
      <c r="K82" s="14" t="str">
        <f t="shared" si="1"/>
        <v/>
      </c>
      <c r="L82" s="14"/>
      <c r="M82" s="13"/>
      <c r="N82" s="13"/>
      <c r="O82" s="14"/>
      <c r="P82" s="14"/>
      <c r="Q82" s="14"/>
      <c r="R82" s="13"/>
    </row>
    <row r="83" ht="15.75" customHeight="1">
      <c r="A83" s="16"/>
      <c r="B83" s="17"/>
      <c r="C83" s="17"/>
      <c r="D83" s="17"/>
      <c r="E83" s="17"/>
      <c r="F83" s="17"/>
      <c r="G83" s="17"/>
      <c r="H83" s="18"/>
      <c r="I83" s="17" t="str">
        <f>IF($H83="","",IF('Legend &amp; Tracker'!$B$14="","",'Legend &amp; Tracker'!$B$14-$H83))</f>
        <v/>
      </c>
      <c r="J83" s="18"/>
      <c r="K83" s="17" t="str">
        <f t="shared" si="1"/>
        <v/>
      </c>
      <c r="L83" s="17"/>
      <c r="M83" s="16"/>
      <c r="N83" s="16"/>
      <c r="O83" s="17"/>
      <c r="P83" s="17"/>
      <c r="Q83" s="17"/>
      <c r="R83" s="16"/>
    </row>
    <row r="84" ht="15.75" customHeight="1">
      <c r="A84" s="13"/>
      <c r="B84" s="14"/>
      <c r="C84" s="14"/>
      <c r="D84" s="14"/>
      <c r="E84" s="14"/>
      <c r="F84" s="14"/>
      <c r="G84" s="14"/>
      <c r="H84" s="15"/>
      <c r="I84" s="14" t="str">
        <f>IF($H84="","",IF('Legend &amp; Tracker'!$B$14="","",'Legend &amp; Tracker'!$B$14-$H84))</f>
        <v/>
      </c>
      <c r="J84" s="15"/>
      <c r="K84" s="14" t="str">
        <f t="shared" si="1"/>
        <v/>
      </c>
      <c r="L84" s="14"/>
      <c r="M84" s="13"/>
      <c r="N84" s="13"/>
      <c r="O84" s="14"/>
      <c r="P84" s="14"/>
      <c r="Q84" s="14"/>
      <c r="R84" s="13"/>
    </row>
    <row r="85" ht="15.75" customHeight="1">
      <c r="A85" s="16"/>
      <c r="B85" s="17"/>
      <c r="C85" s="17"/>
      <c r="D85" s="17"/>
      <c r="E85" s="17"/>
      <c r="F85" s="17"/>
      <c r="G85" s="17"/>
      <c r="H85" s="18"/>
      <c r="I85" s="17" t="str">
        <f>IF($H85="","",IF('Legend &amp; Tracker'!$B$14="","",'Legend &amp; Tracker'!$B$14-$H85))</f>
        <v/>
      </c>
      <c r="J85" s="18"/>
      <c r="K85" s="17" t="str">
        <f t="shared" si="1"/>
        <v/>
      </c>
      <c r="L85" s="17"/>
      <c r="M85" s="16"/>
      <c r="N85" s="16"/>
      <c r="O85" s="17"/>
      <c r="P85" s="17"/>
      <c r="Q85" s="17"/>
      <c r="R85" s="16"/>
    </row>
    <row r="86" ht="15.75" customHeight="1">
      <c r="A86" s="13"/>
      <c r="B86" s="14"/>
      <c r="C86" s="14"/>
      <c r="D86" s="14"/>
      <c r="E86" s="14"/>
      <c r="F86" s="14"/>
      <c r="G86" s="14"/>
      <c r="H86" s="15"/>
      <c r="I86" s="14" t="str">
        <f>IF($H86="","",IF('Legend &amp; Tracker'!$B$14="","",'Legend &amp; Tracker'!$B$14-$H86))</f>
        <v/>
      </c>
      <c r="J86" s="15"/>
      <c r="K86" s="14" t="str">
        <f t="shared" si="1"/>
        <v/>
      </c>
      <c r="L86" s="14"/>
      <c r="M86" s="13"/>
      <c r="N86" s="13"/>
      <c r="O86" s="14"/>
      <c r="P86" s="14"/>
      <c r="Q86" s="14"/>
      <c r="R86" s="13"/>
    </row>
    <row r="87" ht="15.75" customHeight="1">
      <c r="A87" s="16"/>
      <c r="B87" s="17"/>
      <c r="C87" s="17"/>
      <c r="D87" s="17"/>
      <c r="E87" s="17"/>
      <c r="F87" s="17"/>
      <c r="G87" s="17"/>
      <c r="H87" s="18"/>
      <c r="I87" s="17" t="str">
        <f>IF($H87="","",IF('Legend &amp; Tracker'!$B$14="","",'Legend &amp; Tracker'!$B$14-$H87))</f>
        <v/>
      </c>
      <c r="J87" s="18"/>
      <c r="K87" s="17" t="str">
        <f t="shared" si="1"/>
        <v/>
      </c>
      <c r="L87" s="17"/>
      <c r="M87" s="16"/>
      <c r="N87" s="16"/>
      <c r="O87" s="17"/>
      <c r="P87" s="17"/>
      <c r="Q87" s="17"/>
      <c r="R87" s="16"/>
    </row>
    <row r="88" ht="15.75" customHeight="1">
      <c r="A88" s="13"/>
      <c r="B88" s="14"/>
      <c r="C88" s="14"/>
      <c r="D88" s="14"/>
      <c r="E88" s="14"/>
      <c r="F88" s="14"/>
      <c r="G88" s="14"/>
      <c r="H88" s="15"/>
      <c r="I88" s="14" t="str">
        <f>IF($H88="","",IF('Legend &amp; Tracker'!$B$14="","",'Legend &amp; Tracker'!$B$14-$H88))</f>
        <v/>
      </c>
      <c r="J88" s="15"/>
      <c r="K88" s="14" t="str">
        <f t="shared" si="1"/>
        <v/>
      </c>
      <c r="L88" s="14"/>
      <c r="M88" s="13"/>
      <c r="N88" s="13"/>
      <c r="O88" s="14"/>
      <c r="P88" s="14"/>
      <c r="Q88" s="14"/>
      <c r="R88" s="13"/>
    </row>
    <row r="89" ht="15.75" customHeight="1">
      <c r="A89" s="16"/>
      <c r="B89" s="17"/>
      <c r="C89" s="17"/>
      <c r="D89" s="17"/>
      <c r="E89" s="17"/>
      <c r="F89" s="17"/>
      <c r="G89" s="17"/>
      <c r="H89" s="18"/>
      <c r="I89" s="17" t="str">
        <f>IF($H89="","",IF('Legend &amp; Tracker'!$B$14="","",'Legend &amp; Tracker'!$B$14-$H89))</f>
        <v/>
      </c>
      <c r="J89" s="18"/>
      <c r="K89" s="17" t="str">
        <f t="shared" si="1"/>
        <v/>
      </c>
      <c r="L89" s="17"/>
      <c r="M89" s="16"/>
      <c r="N89" s="16"/>
      <c r="O89" s="17"/>
      <c r="P89" s="17"/>
      <c r="Q89" s="17"/>
      <c r="R89" s="16"/>
    </row>
    <row r="90" ht="15.75" customHeight="1">
      <c r="A90" s="13"/>
      <c r="B90" s="14"/>
      <c r="C90" s="14"/>
      <c r="D90" s="14"/>
      <c r="E90" s="14"/>
      <c r="F90" s="14"/>
      <c r="G90" s="14"/>
      <c r="H90" s="15"/>
      <c r="I90" s="14" t="str">
        <f>IF($H90="","",IF('Legend &amp; Tracker'!$B$14="","",'Legend &amp; Tracker'!$B$14-$H90))</f>
        <v/>
      </c>
      <c r="J90" s="15"/>
      <c r="K90" s="14" t="str">
        <f t="shared" si="1"/>
        <v/>
      </c>
      <c r="L90" s="14"/>
      <c r="M90" s="13"/>
      <c r="N90" s="13"/>
      <c r="O90" s="14"/>
      <c r="P90" s="14"/>
      <c r="Q90" s="14"/>
      <c r="R90" s="13"/>
    </row>
    <row r="91" ht="15.75" customHeight="1">
      <c r="A91" s="16"/>
      <c r="B91" s="17"/>
      <c r="C91" s="17"/>
      <c r="D91" s="17"/>
      <c r="E91" s="17"/>
      <c r="F91" s="17"/>
      <c r="G91" s="17"/>
      <c r="H91" s="18"/>
      <c r="I91" s="17" t="str">
        <f>IF($H91="","",IF('Legend &amp; Tracker'!$B$14="","",'Legend &amp; Tracker'!$B$14-$H91))</f>
        <v/>
      </c>
      <c r="J91" s="18"/>
      <c r="K91" s="17" t="str">
        <f t="shared" si="1"/>
        <v/>
      </c>
      <c r="L91" s="17"/>
      <c r="M91" s="16"/>
      <c r="N91" s="16"/>
      <c r="O91" s="17"/>
      <c r="P91" s="17"/>
      <c r="Q91" s="17"/>
      <c r="R91" s="16"/>
    </row>
    <row r="92" ht="15.75" customHeight="1">
      <c r="A92" s="13"/>
      <c r="B92" s="14"/>
      <c r="C92" s="14"/>
      <c r="D92" s="14"/>
      <c r="E92" s="14"/>
      <c r="F92" s="14"/>
      <c r="G92" s="14"/>
      <c r="H92" s="15"/>
      <c r="I92" s="14" t="str">
        <f>IF($H92="","",IF('Legend &amp; Tracker'!$B$14="","",'Legend &amp; Tracker'!$B$14-$H92))</f>
        <v/>
      </c>
      <c r="J92" s="15"/>
      <c r="K92" s="14" t="str">
        <f t="shared" si="1"/>
        <v/>
      </c>
      <c r="L92" s="14"/>
      <c r="M92" s="13"/>
      <c r="N92" s="13"/>
      <c r="O92" s="14"/>
      <c r="P92" s="14"/>
      <c r="Q92" s="14"/>
      <c r="R92" s="13"/>
    </row>
    <row r="93" ht="15.75" customHeight="1">
      <c r="A93" s="16"/>
      <c r="B93" s="17"/>
      <c r="C93" s="17"/>
      <c r="D93" s="17"/>
      <c r="E93" s="17"/>
      <c r="F93" s="17"/>
      <c r="G93" s="17"/>
      <c r="H93" s="18"/>
      <c r="I93" s="17" t="str">
        <f>IF($H93="","",IF('Legend &amp; Tracker'!$B$14="","",'Legend &amp; Tracker'!$B$14-$H93))</f>
        <v/>
      </c>
      <c r="J93" s="18"/>
      <c r="K93" s="17" t="str">
        <f t="shared" si="1"/>
        <v/>
      </c>
      <c r="L93" s="17"/>
      <c r="M93" s="16"/>
      <c r="N93" s="16"/>
      <c r="O93" s="17"/>
      <c r="P93" s="17"/>
      <c r="Q93" s="17"/>
      <c r="R93" s="16"/>
    </row>
    <row r="94" ht="15.75" customHeight="1">
      <c r="A94" s="13"/>
      <c r="B94" s="14"/>
      <c r="C94" s="14"/>
      <c r="D94" s="14"/>
      <c r="E94" s="14"/>
      <c r="F94" s="14"/>
      <c r="G94" s="14"/>
      <c r="H94" s="15"/>
      <c r="I94" s="14" t="str">
        <f>IF($H94="","",IF('Legend &amp; Tracker'!$B$14="","",'Legend &amp; Tracker'!$B$14-$H94))</f>
        <v/>
      </c>
      <c r="J94" s="15"/>
      <c r="K94" s="14" t="str">
        <f t="shared" si="1"/>
        <v/>
      </c>
      <c r="L94" s="14"/>
      <c r="M94" s="13"/>
      <c r="N94" s="13"/>
      <c r="O94" s="14"/>
      <c r="P94" s="14"/>
      <c r="Q94" s="14"/>
      <c r="R94" s="13"/>
    </row>
    <row r="95" ht="15.75" customHeight="1">
      <c r="A95" s="16"/>
      <c r="B95" s="17"/>
      <c r="C95" s="17"/>
      <c r="D95" s="17"/>
      <c r="E95" s="17"/>
      <c r="F95" s="17"/>
      <c r="G95" s="17"/>
      <c r="H95" s="18"/>
      <c r="I95" s="17" t="str">
        <f>IF($H95="","",IF('Legend &amp; Tracker'!$B$14="","",'Legend &amp; Tracker'!$B$14-$H95))</f>
        <v/>
      </c>
      <c r="J95" s="18"/>
      <c r="K95" s="17" t="str">
        <f t="shared" si="1"/>
        <v/>
      </c>
      <c r="L95" s="17"/>
      <c r="M95" s="16"/>
      <c r="N95" s="16"/>
      <c r="O95" s="17"/>
      <c r="P95" s="17"/>
      <c r="Q95" s="17"/>
      <c r="R95" s="16"/>
    </row>
    <row r="96" ht="15.75" customHeight="1">
      <c r="A96" s="13"/>
      <c r="B96" s="14"/>
      <c r="C96" s="14"/>
      <c r="D96" s="14"/>
      <c r="E96" s="14"/>
      <c r="F96" s="14"/>
      <c r="G96" s="14"/>
      <c r="H96" s="15"/>
      <c r="I96" s="14" t="str">
        <f>IF($H96="","",IF('Legend &amp; Tracker'!$B$14="","",'Legend &amp; Tracker'!$B$14-$H96))</f>
        <v/>
      </c>
      <c r="J96" s="15"/>
      <c r="K96" s="14" t="str">
        <f t="shared" si="1"/>
        <v/>
      </c>
      <c r="L96" s="14"/>
      <c r="M96" s="13"/>
      <c r="N96" s="13"/>
      <c r="O96" s="14"/>
      <c r="P96" s="14"/>
      <c r="Q96" s="14"/>
      <c r="R96" s="13"/>
    </row>
    <row r="97" ht="15.75" customHeight="1">
      <c r="A97" s="16"/>
      <c r="B97" s="17"/>
      <c r="C97" s="17"/>
      <c r="D97" s="17"/>
      <c r="E97" s="17"/>
      <c r="F97" s="17"/>
      <c r="G97" s="17"/>
      <c r="H97" s="18"/>
      <c r="I97" s="17" t="str">
        <f>IF($H97="","",IF('Legend &amp; Tracker'!$B$14="","",'Legend &amp; Tracker'!$B$14-$H97))</f>
        <v/>
      </c>
      <c r="J97" s="18"/>
      <c r="K97" s="17" t="str">
        <f t="shared" si="1"/>
        <v/>
      </c>
      <c r="L97" s="17"/>
      <c r="M97" s="16"/>
      <c r="N97" s="16"/>
      <c r="O97" s="17"/>
      <c r="P97" s="17"/>
      <c r="Q97" s="17"/>
      <c r="R97" s="16"/>
    </row>
    <row r="98" ht="15.75" customHeight="1">
      <c r="A98" s="13"/>
      <c r="B98" s="14"/>
      <c r="C98" s="14"/>
      <c r="D98" s="14"/>
      <c r="E98" s="14"/>
      <c r="F98" s="14"/>
      <c r="G98" s="14"/>
      <c r="H98" s="15"/>
      <c r="I98" s="14" t="str">
        <f>IF($H98="","",IF('Legend &amp; Tracker'!$B$14="","",'Legend &amp; Tracker'!$B$14-$H98))</f>
        <v/>
      </c>
      <c r="J98" s="15"/>
      <c r="K98" s="14" t="str">
        <f t="shared" si="1"/>
        <v/>
      </c>
      <c r="L98" s="14"/>
      <c r="M98" s="13"/>
      <c r="N98" s="13"/>
      <c r="O98" s="14"/>
      <c r="P98" s="14"/>
      <c r="Q98" s="14"/>
      <c r="R98" s="13"/>
    </row>
    <row r="99" ht="15.75" customHeight="1">
      <c r="A99" s="16"/>
      <c r="B99" s="17"/>
      <c r="C99" s="17"/>
      <c r="D99" s="17"/>
      <c r="E99" s="17"/>
      <c r="F99" s="17"/>
      <c r="G99" s="17"/>
      <c r="H99" s="18"/>
      <c r="I99" s="17" t="str">
        <f>IF($H99="","",IF('Legend &amp; Tracker'!$B$14="","",'Legend &amp; Tracker'!$B$14-$H99))</f>
        <v/>
      </c>
      <c r="J99" s="18"/>
      <c r="K99" s="17" t="str">
        <f t="shared" si="1"/>
        <v/>
      </c>
      <c r="L99" s="17"/>
      <c r="M99" s="16"/>
      <c r="N99" s="16"/>
      <c r="O99" s="17"/>
      <c r="P99" s="17"/>
      <c r="Q99" s="17"/>
      <c r="R99" s="16"/>
    </row>
    <row r="100" ht="15.75" customHeight="1">
      <c r="A100" s="13"/>
      <c r="B100" s="14"/>
      <c r="C100" s="14"/>
      <c r="D100" s="14"/>
      <c r="E100" s="14"/>
      <c r="F100" s="14"/>
      <c r="G100" s="14"/>
      <c r="H100" s="15"/>
      <c r="I100" s="14" t="str">
        <f>IF($H100="","",IF('Legend &amp; Tracker'!$B$14="","",'Legend &amp; Tracker'!$B$14-$H100))</f>
        <v/>
      </c>
      <c r="J100" s="15"/>
      <c r="K100" s="14" t="str">
        <f t="shared" si="1"/>
        <v/>
      </c>
      <c r="L100" s="14"/>
      <c r="M100" s="13"/>
      <c r="N100" s="13"/>
      <c r="O100" s="14"/>
      <c r="P100" s="14"/>
      <c r="Q100" s="14"/>
      <c r="R100" s="13"/>
    </row>
    <row r="101" ht="15.75" customHeight="1">
      <c r="A101" s="16"/>
      <c r="B101" s="17"/>
      <c r="C101" s="17"/>
      <c r="D101" s="17"/>
      <c r="E101" s="17"/>
      <c r="F101" s="17"/>
      <c r="G101" s="17"/>
      <c r="H101" s="18"/>
      <c r="I101" s="17" t="str">
        <f>IF($H101="","",IF('Legend &amp; Tracker'!$B$14="","",'Legend &amp; Tracker'!$B$14-$H101))</f>
        <v/>
      </c>
      <c r="J101" s="18"/>
      <c r="K101" s="17" t="str">
        <f t="shared" si="1"/>
        <v/>
      </c>
      <c r="L101" s="17"/>
      <c r="M101" s="16"/>
      <c r="N101" s="16"/>
      <c r="O101" s="17"/>
      <c r="P101" s="17"/>
      <c r="Q101" s="17"/>
      <c r="R101" s="16"/>
    </row>
    <row r="102" ht="15.75" customHeight="1">
      <c r="A102" s="13"/>
      <c r="B102" s="14"/>
      <c r="C102" s="14"/>
      <c r="D102" s="14"/>
      <c r="E102" s="14"/>
      <c r="F102" s="14"/>
      <c r="G102" s="14"/>
      <c r="H102" s="15"/>
      <c r="I102" s="14" t="str">
        <f>IF($H102="","",IF('Legend &amp; Tracker'!$B$14="","",'Legend &amp; Tracker'!$B$14-$H102))</f>
        <v/>
      </c>
      <c r="J102" s="15"/>
      <c r="K102" s="14" t="str">
        <f t="shared" si="1"/>
        <v/>
      </c>
      <c r="L102" s="14"/>
      <c r="M102" s="13"/>
      <c r="N102" s="13"/>
      <c r="O102" s="14"/>
      <c r="P102" s="14"/>
      <c r="Q102" s="14"/>
      <c r="R102" s="13"/>
    </row>
    <row r="103" ht="15.75" customHeight="1">
      <c r="A103" s="16"/>
      <c r="B103" s="17"/>
      <c r="C103" s="17"/>
      <c r="D103" s="17"/>
      <c r="E103" s="17"/>
      <c r="F103" s="17"/>
      <c r="G103" s="17"/>
      <c r="H103" s="18"/>
      <c r="I103" s="17" t="str">
        <f>IF($H103="","",IF('Legend &amp; Tracker'!$B$14="","",'Legend &amp; Tracker'!$B$14-$H103))</f>
        <v/>
      </c>
      <c r="J103" s="18"/>
      <c r="K103" s="17" t="str">
        <f t="shared" si="1"/>
        <v/>
      </c>
      <c r="L103" s="17"/>
      <c r="M103" s="16"/>
      <c r="N103" s="16"/>
      <c r="O103" s="17"/>
      <c r="P103" s="17"/>
      <c r="Q103" s="17"/>
      <c r="R103" s="16"/>
    </row>
    <row r="104" ht="15.75" customHeight="1">
      <c r="A104" s="13"/>
      <c r="B104" s="14"/>
      <c r="C104" s="14"/>
      <c r="D104" s="14"/>
      <c r="E104" s="14"/>
      <c r="F104" s="14"/>
      <c r="G104" s="14"/>
      <c r="H104" s="15"/>
      <c r="I104" s="14" t="str">
        <f>IF($H104="","",IF('Legend &amp; Tracker'!$B$14="","",'Legend &amp; Tracker'!$B$14-$H104))</f>
        <v/>
      </c>
      <c r="J104" s="15"/>
      <c r="K104" s="14" t="str">
        <f t="shared" si="1"/>
        <v/>
      </c>
      <c r="L104" s="14"/>
      <c r="M104" s="13"/>
      <c r="N104" s="13"/>
      <c r="O104" s="14"/>
      <c r="P104" s="14"/>
      <c r="Q104" s="14"/>
      <c r="R104" s="13"/>
    </row>
    <row r="105" ht="15.75" customHeight="1">
      <c r="A105" s="16"/>
      <c r="B105" s="17"/>
      <c r="C105" s="17"/>
      <c r="D105" s="17"/>
      <c r="E105" s="17"/>
      <c r="F105" s="17"/>
      <c r="G105" s="17"/>
      <c r="H105" s="18"/>
      <c r="I105" s="17" t="str">
        <f>IF($H105="","",IF('Legend &amp; Tracker'!$B$14="","",'Legend &amp; Tracker'!$B$14-$H105))</f>
        <v/>
      </c>
      <c r="J105" s="18"/>
      <c r="K105" s="17" t="str">
        <f t="shared" si="1"/>
        <v/>
      </c>
      <c r="L105" s="17"/>
      <c r="M105" s="16"/>
      <c r="N105" s="16"/>
      <c r="O105" s="17"/>
      <c r="P105" s="17"/>
      <c r="Q105" s="17"/>
      <c r="R105" s="16"/>
    </row>
    <row r="106" ht="15.75" customHeight="1">
      <c r="A106" s="13"/>
      <c r="B106" s="14"/>
      <c r="C106" s="14"/>
      <c r="D106" s="14"/>
      <c r="E106" s="14"/>
      <c r="F106" s="14"/>
      <c r="G106" s="14"/>
      <c r="H106" s="15"/>
      <c r="I106" s="14" t="str">
        <f>IF($H106="","",IF('Legend &amp; Tracker'!$B$14="","",'Legend &amp; Tracker'!$B$14-$H106))</f>
        <v/>
      </c>
      <c r="J106" s="15"/>
      <c r="K106" s="14" t="str">
        <f t="shared" si="1"/>
        <v/>
      </c>
      <c r="L106" s="14"/>
      <c r="M106" s="13"/>
      <c r="N106" s="13"/>
      <c r="O106" s="14"/>
      <c r="P106" s="14"/>
      <c r="Q106" s="14"/>
      <c r="R106" s="13"/>
    </row>
    <row r="107" ht="15.75" customHeight="1">
      <c r="A107" s="16"/>
      <c r="B107" s="17"/>
      <c r="C107" s="17"/>
      <c r="D107" s="17"/>
      <c r="E107" s="17"/>
      <c r="F107" s="17"/>
      <c r="G107" s="17"/>
      <c r="H107" s="18"/>
      <c r="I107" s="17" t="str">
        <f>IF($H107="","",IF('Legend &amp; Tracker'!$B$14="","",'Legend &amp; Tracker'!$B$14-$H107))</f>
        <v/>
      </c>
      <c r="J107" s="18"/>
      <c r="K107" s="17" t="str">
        <f t="shared" si="1"/>
        <v/>
      </c>
      <c r="L107" s="17"/>
      <c r="M107" s="16"/>
      <c r="N107" s="16"/>
      <c r="O107" s="17"/>
      <c r="P107" s="17"/>
      <c r="Q107" s="17"/>
      <c r="R107" s="16"/>
    </row>
    <row r="108" ht="15.75" customHeight="1">
      <c r="A108" s="13"/>
      <c r="B108" s="14"/>
      <c r="C108" s="14"/>
      <c r="D108" s="14"/>
      <c r="E108" s="14"/>
      <c r="F108" s="14"/>
      <c r="G108" s="14"/>
      <c r="H108" s="15"/>
      <c r="I108" s="14" t="str">
        <f>IF($H108="","",IF('Legend &amp; Tracker'!$B$14="","",'Legend &amp; Tracker'!$B$14-$H108))</f>
        <v/>
      </c>
      <c r="J108" s="15"/>
      <c r="K108" s="14" t="str">
        <f t="shared" si="1"/>
        <v/>
      </c>
      <c r="L108" s="14"/>
      <c r="M108" s="13"/>
      <c r="N108" s="13"/>
      <c r="O108" s="14"/>
      <c r="P108" s="14"/>
      <c r="Q108" s="14"/>
      <c r="R108" s="13"/>
    </row>
    <row r="109" ht="15.75" customHeight="1">
      <c r="A109" s="16"/>
      <c r="B109" s="17"/>
      <c r="C109" s="17"/>
      <c r="D109" s="17"/>
      <c r="E109" s="17"/>
      <c r="F109" s="17"/>
      <c r="G109" s="17"/>
      <c r="H109" s="18"/>
      <c r="I109" s="17" t="str">
        <f>IF($H109="","",IF('Legend &amp; Tracker'!$B$14="","",'Legend &amp; Tracker'!$B$14-$H109))</f>
        <v/>
      </c>
      <c r="J109" s="18"/>
      <c r="K109" s="17" t="str">
        <f t="shared" si="1"/>
        <v/>
      </c>
      <c r="L109" s="17"/>
      <c r="M109" s="16"/>
      <c r="N109" s="16"/>
      <c r="O109" s="17"/>
      <c r="P109" s="17"/>
      <c r="Q109" s="17"/>
      <c r="R109" s="16"/>
    </row>
    <row r="110" ht="15.75" customHeight="1">
      <c r="A110" s="13"/>
      <c r="B110" s="14"/>
      <c r="C110" s="14"/>
      <c r="D110" s="14"/>
      <c r="E110" s="14"/>
      <c r="F110" s="14"/>
      <c r="G110" s="14"/>
      <c r="H110" s="15"/>
      <c r="I110" s="14" t="str">
        <f>IF($H110="","",IF('Legend &amp; Tracker'!$B$14="","",'Legend &amp; Tracker'!$B$14-$H110))</f>
        <v/>
      </c>
      <c r="J110" s="15"/>
      <c r="K110" s="14" t="str">
        <f t="shared" si="1"/>
        <v/>
      </c>
      <c r="L110" s="14"/>
      <c r="M110" s="13"/>
      <c r="N110" s="13"/>
      <c r="O110" s="14"/>
      <c r="P110" s="14"/>
      <c r="Q110" s="14"/>
      <c r="R110" s="13"/>
    </row>
    <row r="111" ht="15.75" customHeight="1">
      <c r="A111" s="16"/>
      <c r="B111" s="17"/>
      <c r="C111" s="17"/>
      <c r="D111" s="17"/>
      <c r="E111" s="17"/>
      <c r="F111" s="17"/>
      <c r="G111" s="17"/>
      <c r="H111" s="18"/>
      <c r="I111" s="17" t="str">
        <f>IF($H111="","",IF('Legend &amp; Tracker'!$B$14="","",'Legend &amp; Tracker'!$B$14-$H111))</f>
        <v/>
      </c>
      <c r="J111" s="18"/>
      <c r="K111" s="17" t="str">
        <f t="shared" si="1"/>
        <v/>
      </c>
      <c r="L111" s="17"/>
      <c r="M111" s="16"/>
      <c r="N111" s="16"/>
      <c r="O111" s="17"/>
      <c r="P111" s="17"/>
      <c r="Q111" s="17"/>
      <c r="R111" s="16"/>
    </row>
    <row r="112" ht="15.75" customHeight="1">
      <c r="A112" s="13"/>
      <c r="B112" s="14"/>
      <c r="C112" s="14"/>
      <c r="D112" s="14"/>
      <c r="E112" s="14"/>
      <c r="F112" s="14"/>
      <c r="G112" s="14"/>
      <c r="H112" s="15"/>
      <c r="I112" s="14" t="str">
        <f>IF($H112="","",IF('Legend &amp; Tracker'!$B$14="","",'Legend &amp; Tracker'!$B$14-$H112))</f>
        <v/>
      </c>
      <c r="J112" s="15"/>
      <c r="K112" s="14" t="str">
        <f t="shared" si="1"/>
        <v/>
      </c>
      <c r="L112" s="14"/>
      <c r="M112" s="13"/>
      <c r="N112" s="13"/>
      <c r="O112" s="14"/>
      <c r="P112" s="14"/>
      <c r="Q112" s="14"/>
      <c r="R112" s="13"/>
    </row>
    <row r="113" ht="15.75" customHeight="1">
      <c r="A113" s="16"/>
      <c r="B113" s="17"/>
      <c r="C113" s="17"/>
      <c r="D113" s="17"/>
      <c r="E113" s="17"/>
      <c r="F113" s="17"/>
      <c r="G113" s="17"/>
      <c r="H113" s="18"/>
      <c r="I113" s="17" t="str">
        <f>IF($H113="","",IF('Legend &amp; Tracker'!$B$14="","",'Legend &amp; Tracker'!$B$14-$H113))</f>
        <v/>
      </c>
      <c r="J113" s="18"/>
      <c r="K113" s="17" t="str">
        <f t="shared" si="1"/>
        <v/>
      </c>
      <c r="L113" s="17"/>
      <c r="M113" s="16"/>
      <c r="N113" s="16"/>
      <c r="O113" s="17"/>
      <c r="P113" s="17"/>
      <c r="Q113" s="17"/>
      <c r="R113" s="16"/>
    </row>
    <row r="114" ht="15.75" customHeight="1">
      <c r="A114" s="13"/>
      <c r="B114" s="14"/>
      <c r="C114" s="14"/>
      <c r="D114" s="14"/>
      <c r="E114" s="14"/>
      <c r="F114" s="14"/>
      <c r="G114" s="14"/>
      <c r="H114" s="15"/>
      <c r="I114" s="14" t="str">
        <f>IF($H114="","",IF('Legend &amp; Tracker'!$B$14="","",'Legend &amp; Tracker'!$B$14-$H114))</f>
        <v/>
      </c>
      <c r="J114" s="15"/>
      <c r="K114" s="14" t="str">
        <f t="shared" si="1"/>
        <v/>
      </c>
      <c r="L114" s="14"/>
      <c r="M114" s="13"/>
      <c r="N114" s="13"/>
      <c r="O114" s="14"/>
      <c r="P114" s="14"/>
      <c r="Q114" s="14"/>
      <c r="R114" s="13"/>
    </row>
    <row r="115" ht="15.75" customHeight="1">
      <c r="A115" s="16"/>
      <c r="B115" s="17"/>
      <c r="C115" s="17"/>
      <c r="D115" s="17"/>
      <c r="E115" s="17"/>
      <c r="F115" s="17"/>
      <c r="G115" s="17"/>
      <c r="H115" s="18"/>
      <c r="I115" s="17" t="str">
        <f>IF($H115="","",IF('Legend &amp; Tracker'!$B$14="","",'Legend &amp; Tracker'!$B$14-$H115))</f>
        <v/>
      </c>
      <c r="J115" s="18"/>
      <c r="K115" s="17" t="str">
        <f t="shared" si="1"/>
        <v/>
      </c>
      <c r="L115" s="17"/>
      <c r="M115" s="16"/>
      <c r="N115" s="16"/>
      <c r="O115" s="17"/>
      <c r="P115" s="17"/>
      <c r="Q115" s="17"/>
      <c r="R115" s="16"/>
    </row>
    <row r="116" ht="15.75" customHeight="1">
      <c r="A116" s="13"/>
      <c r="B116" s="14"/>
      <c r="C116" s="14"/>
      <c r="D116" s="14"/>
      <c r="E116" s="14"/>
      <c r="F116" s="14"/>
      <c r="G116" s="14"/>
      <c r="H116" s="15"/>
      <c r="I116" s="14" t="str">
        <f>IF($H116="","",IF('Legend &amp; Tracker'!$B$14="","",'Legend &amp; Tracker'!$B$14-$H116))</f>
        <v/>
      </c>
      <c r="J116" s="15"/>
      <c r="K116" s="14" t="str">
        <f t="shared" si="1"/>
        <v/>
      </c>
      <c r="L116" s="14"/>
      <c r="M116" s="13"/>
      <c r="N116" s="13"/>
      <c r="O116" s="14"/>
      <c r="P116" s="14"/>
      <c r="Q116" s="14"/>
      <c r="R116" s="13"/>
    </row>
    <row r="117" ht="15.75" customHeight="1">
      <c r="A117" s="16"/>
      <c r="B117" s="17"/>
      <c r="C117" s="17"/>
      <c r="D117" s="17"/>
      <c r="E117" s="17"/>
      <c r="F117" s="17"/>
      <c r="G117" s="17"/>
      <c r="H117" s="18"/>
      <c r="I117" s="17" t="str">
        <f>IF($H117="","",IF('Legend &amp; Tracker'!$B$14="","",'Legend &amp; Tracker'!$B$14-$H117))</f>
        <v/>
      </c>
      <c r="J117" s="18"/>
      <c r="K117" s="17" t="str">
        <f t="shared" si="1"/>
        <v/>
      </c>
      <c r="L117" s="17"/>
      <c r="M117" s="16"/>
      <c r="N117" s="16"/>
      <c r="O117" s="17"/>
      <c r="P117" s="17"/>
      <c r="Q117" s="17"/>
      <c r="R117" s="16"/>
    </row>
    <row r="118" ht="15.75" customHeight="1">
      <c r="A118" s="13"/>
      <c r="B118" s="14"/>
      <c r="C118" s="14"/>
      <c r="D118" s="14"/>
      <c r="E118" s="14"/>
      <c r="F118" s="14"/>
      <c r="G118" s="14"/>
      <c r="H118" s="15"/>
      <c r="I118" s="14" t="str">
        <f>IF($H118="","",IF('Legend &amp; Tracker'!$B$14="","",'Legend &amp; Tracker'!$B$14-$H118))</f>
        <v/>
      </c>
      <c r="J118" s="15"/>
      <c r="K118" s="14" t="str">
        <f t="shared" si="1"/>
        <v/>
      </c>
      <c r="L118" s="14"/>
      <c r="M118" s="13"/>
      <c r="N118" s="13"/>
      <c r="O118" s="14"/>
      <c r="P118" s="14"/>
      <c r="Q118" s="14"/>
      <c r="R118" s="13"/>
    </row>
    <row r="119" ht="15.75" customHeight="1">
      <c r="A119" s="16"/>
      <c r="B119" s="17"/>
      <c r="C119" s="17"/>
      <c r="D119" s="17"/>
      <c r="E119" s="17"/>
      <c r="F119" s="17"/>
      <c r="G119" s="17"/>
      <c r="H119" s="18"/>
      <c r="I119" s="17" t="str">
        <f>IF($H119="","",IF('Legend &amp; Tracker'!$B$14="","",'Legend &amp; Tracker'!$B$14-$H119))</f>
        <v/>
      </c>
      <c r="J119" s="18"/>
      <c r="K119" s="17" t="str">
        <f t="shared" si="1"/>
        <v/>
      </c>
      <c r="L119" s="17"/>
      <c r="M119" s="16"/>
      <c r="N119" s="16"/>
      <c r="O119" s="17"/>
      <c r="P119" s="17"/>
      <c r="Q119" s="17"/>
      <c r="R119" s="16"/>
    </row>
    <row r="120" ht="15.75" customHeight="1">
      <c r="A120" s="13"/>
      <c r="B120" s="14"/>
      <c r="C120" s="14"/>
      <c r="D120" s="14"/>
      <c r="E120" s="14"/>
      <c r="F120" s="14"/>
      <c r="G120" s="14"/>
      <c r="H120" s="15"/>
      <c r="I120" s="14" t="str">
        <f>IF($H120="","",IF('Legend &amp; Tracker'!$B$14="","",'Legend &amp; Tracker'!$B$14-$H120))</f>
        <v/>
      </c>
      <c r="J120" s="15"/>
      <c r="K120" s="14" t="str">
        <f t="shared" si="1"/>
        <v/>
      </c>
      <c r="L120" s="14"/>
      <c r="M120" s="13"/>
      <c r="N120" s="13"/>
      <c r="O120" s="14"/>
      <c r="P120" s="14"/>
      <c r="Q120" s="14"/>
      <c r="R120" s="13"/>
    </row>
    <row r="121" ht="15.75" customHeight="1">
      <c r="A121" s="16"/>
      <c r="B121" s="17"/>
      <c r="C121" s="17"/>
      <c r="D121" s="17"/>
      <c r="E121" s="17"/>
      <c r="F121" s="17"/>
      <c r="G121" s="17"/>
      <c r="H121" s="18"/>
      <c r="I121" s="17" t="str">
        <f>IF($H121="","",IF('Legend &amp; Tracker'!$B$14="","",'Legend &amp; Tracker'!$B$14-$H121))</f>
        <v/>
      </c>
      <c r="J121" s="18"/>
      <c r="K121" s="17" t="str">
        <f t="shared" si="1"/>
        <v/>
      </c>
      <c r="L121" s="17"/>
      <c r="M121" s="16"/>
      <c r="N121" s="16"/>
      <c r="O121" s="17"/>
      <c r="P121" s="17"/>
      <c r="Q121" s="17"/>
      <c r="R121" s="16"/>
    </row>
    <row r="122" ht="15.75" customHeight="1">
      <c r="A122" s="13"/>
      <c r="B122" s="14"/>
      <c r="C122" s="14"/>
      <c r="D122" s="14"/>
      <c r="E122" s="14"/>
      <c r="F122" s="14"/>
      <c r="G122" s="14"/>
      <c r="H122" s="15"/>
      <c r="I122" s="14" t="str">
        <f>IF($H122="","",IF('Legend &amp; Tracker'!$B$14="","",'Legend &amp; Tracker'!$B$14-$H122))</f>
        <v/>
      </c>
      <c r="J122" s="15"/>
      <c r="K122" s="14" t="str">
        <f t="shared" si="1"/>
        <v/>
      </c>
      <c r="L122" s="14"/>
      <c r="M122" s="13"/>
      <c r="N122" s="13"/>
      <c r="O122" s="14"/>
      <c r="P122" s="14"/>
      <c r="Q122" s="14"/>
      <c r="R122" s="13"/>
    </row>
    <row r="123" ht="15.75" customHeight="1">
      <c r="A123" s="16"/>
      <c r="B123" s="17"/>
      <c r="C123" s="17"/>
      <c r="D123" s="17"/>
      <c r="E123" s="17"/>
      <c r="F123" s="17"/>
      <c r="G123" s="17"/>
      <c r="H123" s="18"/>
      <c r="I123" s="17" t="str">
        <f>IF($H123="","",IF('Legend &amp; Tracker'!$B$14="","",'Legend &amp; Tracker'!$B$14-$H123))</f>
        <v/>
      </c>
      <c r="J123" s="18"/>
      <c r="K123" s="17" t="str">
        <f t="shared" si="1"/>
        <v/>
      </c>
      <c r="L123" s="17"/>
      <c r="M123" s="16"/>
      <c r="N123" s="16"/>
      <c r="O123" s="17"/>
      <c r="P123" s="17"/>
      <c r="Q123" s="17"/>
      <c r="R123" s="16"/>
    </row>
    <row r="124" ht="15.75" customHeight="1">
      <c r="A124" s="13"/>
      <c r="B124" s="14"/>
      <c r="C124" s="14"/>
      <c r="D124" s="14"/>
      <c r="E124" s="14"/>
      <c r="F124" s="14"/>
      <c r="G124" s="14"/>
      <c r="H124" s="15"/>
      <c r="I124" s="14" t="str">
        <f>IF($H124="","",IF('Legend &amp; Tracker'!$B$14="","",'Legend &amp; Tracker'!$B$14-$H124))</f>
        <v/>
      </c>
      <c r="J124" s="15"/>
      <c r="K124" s="14" t="str">
        <f t="shared" si="1"/>
        <v/>
      </c>
      <c r="L124" s="14"/>
      <c r="M124" s="13"/>
      <c r="N124" s="13"/>
      <c r="O124" s="14"/>
      <c r="P124" s="14"/>
      <c r="Q124" s="14"/>
      <c r="R124" s="13"/>
    </row>
    <row r="125" ht="15.75" customHeight="1">
      <c r="A125" s="16"/>
      <c r="B125" s="17"/>
      <c r="C125" s="17"/>
      <c r="D125" s="17"/>
      <c r="E125" s="17"/>
      <c r="F125" s="17"/>
      <c r="G125" s="17"/>
      <c r="H125" s="18"/>
      <c r="I125" s="17" t="str">
        <f>IF($H125="","",IF('Legend &amp; Tracker'!$B$14="","",'Legend &amp; Tracker'!$B$14-$H125))</f>
        <v/>
      </c>
      <c r="J125" s="18"/>
      <c r="K125" s="17" t="str">
        <f t="shared" si="1"/>
        <v/>
      </c>
      <c r="L125" s="17"/>
      <c r="M125" s="16"/>
      <c r="N125" s="16"/>
      <c r="O125" s="17"/>
      <c r="P125" s="17"/>
      <c r="Q125" s="17"/>
      <c r="R125" s="16"/>
    </row>
    <row r="126" ht="15.75" customHeight="1">
      <c r="A126" s="13"/>
      <c r="B126" s="14"/>
      <c r="C126" s="14"/>
      <c r="D126" s="14"/>
      <c r="E126" s="14"/>
      <c r="F126" s="14"/>
      <c r="G126" s="14"/>
      <c r="H126" s="15"/>
      <c r="I126" s="14" t="str">
        <f>IF($H126="","",IF('Legend &amp; Tracker'!$B$14="","",'Legend &amp; Tracker'!$B$14-$H126))</f>
        <v/>
      </c>
      <c r="J126" s="15"/>
      <c r="K126" s="14" t="str">
        <f t="shared" si="1"/>
        <v/>
      </c>
      <c r="L126" s="14"/>
      <c r="M126" s="13"/>
      <c r="N126" s="13"/>
      <c r="O126" s="14"/>
      <c r="P126" s="14"/>
      <c r="Q126" s="14"/>
      <c r="R126" s="13"/>
    </row>
    <row r="127" ht="15.75" customHeight="1">
      <c r="A127" s="16"/>
      <c r="B127" s="17"/>
      <c r="C127" s="17"/>
      <c r="D127" s="17"/>
      <c r="E127" s="17"/>
      <c r="F127" s="17"/>
      <c r="G127" s="17"/>
      <c r="H127" s="18"/>
      <c r="I127" s="17" t="str">
        <f>IF($H127="","",IF('Legend &amp; Tracker'!$B$14="","",'Legend &amp; Tracker'!$B$14-$H127))</f>
        <v/>
      </c>
      <c r="J127" s="18"/>
      <c r="K127" s="17" t="str">
        <f t="shared" si="1"/>
        <v/>
      </c>
      <c r="L127" s="17"/>
      <c r="M127" s="16"/>
      <c r="N127" s="16"/>
      <c r="O127" s="17"/>
      <c r="P127" s="17"/>
      <c r="Q127" s="17"/>
      <c r="R127" s="16"/>
    </row>
    <row r="128" ht="15.75" customHeight="1">
      <c r="A128" s="13"/>
      <c r="B128" s="14"/>
      <c r="C128" s="14"/>
      <c r="D128" s="14"/>
      <c r="E128" s="14"/>
      <c r="F128" s="14"/>
      <c r="G128" s="14"/>
      <c r="H128" s="15"/>
      <c r="I128" s="14" t="str">
        <f>IF($H128="","",IF('Legend &amp; Tracker'!$B$14="","",'Legend &amp; Tracker'!$B$14-$H128))</f>
        <v/>
      </c>
      <c r="J128" s="15"/>
      <c r="K128" s="14" t="str">
        <f t="shared" si="1"/>
        <v/>
      </c>
      <c r="L128" s="14"/>
      <c r="M128" s="13"/>
      <c r="N128" s="13"/>
      <c r="O128" s="14"/>
      <c r="P128" s="14"/>
      <c r="Q128" s="14"/>
      <c r="R128" s="13"/>
    </row>
    <row r="129" ht="15.75" customHeight="1">
      <c r="A129" s="16"/>
      <c r="B129" s="17"/>
      <c r="C129" s="17"/>
      <c r="D129" s="17"/>
      <c r="E129" s="17"/>
      <c r="F129" s="17"/>
      <c r="G129" s="17"/>
      <c r="H129" s="18"/>
      <c r="I129" s="17" t="str">
        <f>IF($H129="","",IF('Legend &amp; Tracker'!$B$14="","",'Legend &amp; Tracker'!$B$14-$H129))</f>
        <v/>
      </c>
      <c r="J129" s="18"/>
      <c r="K129" s="17" t="str">
        <f t="shared" si="1"/>
        <v/>
      </c>
      <c r="L129" s="17"/>
      <c r="M129" s="16"/>
      <c r="N129" s="16"/>
      <c r="O129" s="17"/>
      <c r="P129" s="17"/>
      <c r="Q129" s="17"/>
      <c r="R129" s="16"/>
    </row>
    <row r="130" ht="15.75" customHeight="1">
      <c r="A130" s="13"/>
      <c r="B130" s="14"/>
      <c r="C130" s="14"/>
      <c r="D130" s="14"/>
      <c r="E130" s="14"/>
      <c r="F130" s="14"/>
      <c r="G130" s="14"/>
      <c r="H130" s="15"/>
      <c r="I130" s="14" t="str">
        <f>IF($H130="","",IF('Legend &amp; Tracker'!$B$14="","",'Legend &amp; Tracker'!$B$14-$H130))</f>
        <v/>
      </c>
      <c r="J130" s="15"/>
      <c r="K130" s="14" t="str">
        <f t="shared" si="1"/>
        <v/>
      </c>
      <c r="L130" s="14"/>
      <c r="M130" s="13"/>
      <c r="N130" s="13"/>
      <c r="O130" s="14"/>
      <c r="P130" s="14"/>
      <c r="Q130" s="14"/>
      <c r="R130" s="13"/>
    </row>
    <row r="131" ht="15.75" customHeight="1">
      <c r="A131" s="16"/>
      <c r="B131" s="17"/>
      <c r="C131" s="17"/>
      <c r="D131" s="17"/>
      <c r="E131" s="17"/>
      <c r="F131" s="17"/>
      <c r="G131" s="17"/>
      <c r="H131" s="18"/>
      <c r="I131" s="17" t="str">
        <f>IF($H131="","",IF('Legend &amp; Tracker'!$B$14="","",'Legend &amp; Tracker'!$B$14-$H131))</f>
        <v/>
      </c>
      <c r="J131" s="18"/>
      <c r="K131" s="17" t="str">
        <f t="shared" si="1"/>
        <v/>
      </c>
      <c r="L131" s="17"/>
      <c r="M131" s="16"/>
      <c r="N131" s="16"/>
      <c r="O131" s="17"/>
      <c r="P131" s="17"/>
      <c r="Q131" s="17"/>
      <c r="R131" s="16"/>
    </row>
    <row r="132" ht="15.75" customHeight="1">
      <c r="A132" s="13"/>
      <c r="B132" s="14"/>
      <c r="C132" s="14"/>
      <c r="D132" s="14"/>
      <c r="E132" s="14"/>
      <c r="F132" s="14"/>
      <c r="G132" s="14"/>
      <c r="H132" s="15"/>
      <c r="I132" s="14" t="str">
        <f>IF($H132="","",IF('Legend &amp; Tracker'!$B$14="","",'Legend &amp; Tracker'!$B$14-$H132))</f>
        <v/>
      </c>
      <c r="J132" s="15"/>
      <c r="K132" s="14" t="str">
        <f t="shared" si="1"/>
        <v/>
      </c>
      <c r="L132" s="14"/>
      <c r="M132" s="13"/>
      <c r="N132" s="13"/>
      <c r="O132" s="14"/>
      <c r="P132" s="14"/>
      <c r="Q132" s="14"/>
      <c r="R132" s="13"/>
    </row>
    <row r="133" ht="15.75" customHeight="1">
      <c r="A133" s="16"/>
      <c r="B133" s="17"/>
      <c r="C133" s="17"/>
      <c r="D133" s="17"/>
      <c r="E133" s="17"/>
      <c r="F133" s="17"/>
      <c r="G133" s="17"/>
      <c r="H133" s="18"/>
      <c r="I133" s="17" t="str">
        <f>IF($H133="","",IF('Legend &amp; Tracker'!$B$14="","",'Legend &amp; Tracker'!$B$14-$H133))</f>
        <v/>
      </c>
      <c r="J133" s="18"/>
      <c r="K133" s="17" t="str">
        <f t="shared" si="1"/>
        <v/>
      </c>
      <c r="L133" s="17"/>
      <c r="M133" s="16"/>
      <c r="N133" s="16"/>
      <c r="O133" s="17"/>
      <c r="P133" s="17"/>
      <c r="Q133" s="17"/>
      <c r="R133" s="16"/>
    </row>
    <row r="134" ht="15.75" customHeight="1">
      <c r="A134" s="13"/>
      <c r="B134" s="14"/>
      <c r="C134" s="14"/>
      <c r="D134" s="14"/>
      <c r="E134" s="14"/>
      <c r="F134" s="14"/>
      <c r="G134" s="14"/>
      <c r="H134" s="15"/>
      <c r="I134" s="14" t="str">
        <f>IF($H134="","",IF('Legend &amp; Tracker'!$B$14="","",'Legend &amp; Tracker'!$B$14-$H134))</f>
        <v/>
      </c>
      <c r="J134" s="15"/>
      <c r="K134" s="14" t="str">
        <f t="shared" si="1"/>
        <v/>
      </c>
      <c r="L134" s="14"/>
      <c r="M134" s="13"/>
      <c r="N134" s="13"/>
      <c r="O134" s="14"/>
      <c r="P134" s="14"/>
      <c r="Q134" s="14"/>
      <c r="R134" s="13"/>
    </row>
    <row r="135" ht="15.75" customHeight="1">
      <c r="A135" s="16"/>
      <c r="B135" s="17"/>
      <c r="C135" s="17"/>
      <c r="D135" s="17"/>
      <c r="E135" s="17"/>
      <c r="F135" s="17"/>
      <c r="G135" s="17"/>
      <c r="H135" s="18"/>
      <c r="I135" s="17" t="str">
        <f>IF($H135="","",IF('Legend &amp; Tracker'!$B$14="","",'Legend &amp; Tracker'!$B$14-$H135))</f>
        <v/>
      </c>
      <c r="J135" s="18"/>
      <c r="K135" s="17" t="str">
        <f t="shared" si="1"/>
        <v/>
      </c>
      <c r="L135" s="17"/>
      <c r="M135" s="16"/>
      <c r="N135" s="16"/>
      <c r="O135" s="17"/>
      <c r="P135" s="17"/>
      <c r="Q135" s="17"/>
      <c r="R135" s="16"/>
    </row>
    <row r="136" ht="15.75" customHeight="1">
      <c r="A136" s="13"/>
      <c r="B136" s="14"/>
      <c r="C136" s="14"/>
      <c r="D136" s="14"/>
      <c r="E136" s="14"/>
      <c r="F136" s="14"/>
      <c r="G136" s="14"/>
      <c r="H136" s="15"/>
      <c r="I136" s="14" t="str">
        <f>IF($H136="","",IF('Legend &amp; Tracker'!$B$14="","",'Legend &amp; Tracker'!$B$14-$H136))</f>
        <v/>
      </c>
      <c r="J136" s="15"/>
      <c r="K136" s="14" t="str">
        <f t="shared" si="1"/>
        <v/>
      </c>
      <c r="L136" s="14"/>
      <c r="M136" s="13"/>
      <c r="N136" s="13"/>
      <c r="O136" s="14"/>
      <c r="P136" s="14"/>
      <c r="Q136" s="14"/>
      <c r="R136" s="13"/>
    </row>
    <row r="137" ht="15.75" customHeight="1">
      <c r="A137" s="16"/>
      <c r="B137" s="17"/>
      <c r="C137" s="17"/>
      <c r="D137" s="17"/>
      <c r="E137" s="17"/>
      <c r="F137" s="17"/>
      <c r="G137" s="17"/>
      <c r="H137" s="18"/>
      <c r="I137" s="17" t="str">
        <f>IF($H137="","",IF('Legend &amp; Tracker'!$B$14="","",'Legend &amp; Tracker'!$B$14-$H137))</f>
        <v/>
      </c>
      <c r="J137" s="18"/>
      <c r="K137" s="17" t="str">
        <f t="shared" si="1"/>
        <v/>
      </c>
      <c r="L137" s="17"/>
      <c r="M137" s="16"/>
      <c r="N137" s="16"/>
      <c r="O137" s="17"/>
      <c r="P137" s="17"/>
      <c r="Q137" s="17"/>
      <c r="R137" s="16"/>
    </row>
    <row r="138" ht="15.75" customHeight="1">
      <c r="A138" s="13"/>
      <c r="B138" s="14"/>
      <c r="C138" s="14"/>
      <c r="D138" s="14"/>
      <c r="E138" s="14"/>
      <c r="F138" s="14"/>
      <c r="G138" s="14"/>
      <c r="H138" s="15"/>
      <c r="I138" s="14" t="str">
        <f>IF($H138="","",IF('Legend &amp; Tracker'!$B$14="","",'Legend &amp; Tracker'!$B$14-$H138))</f>
        <v/>
      </c>
      <c r="J138" s="15"/>
      <c r="K138" s="14" t="str">
        <f t="shared" si="1"/>
        <v/>
      </c>
      <c r="L138" s="14"/>
      <c r="M138" s="13"/>
      <c r="N138" s="13"/>
      <c r="O138" s="14"/>
      <c r="P138" s="14"/>
      <c r="Q138" s="14"/>
      <c r="R138" s="13"/>
    </row>
    <row r="139" ht="15.75" customHeight="1">
      <c r="A139" s="16"/>
      <c r="B139" s="17"/>
      <c r="C139" s="17"/>
      <c r="D139" s="17"/>
      <c r="E139" s="17"/>
      <c r="F139" s="17"/>
      <c r="G139" s="17"/>
      <c r="H139" s="18"/>
      <c r="I139" s="17" t="str">
        <f>IF($H139="","",IF('Legend &amp; Tracker'!$B$14="","",'Legend &amp; Tracker'!$B$14-$H139))</f>
        <v/>
      </c>
      <c r="J139" s="18"/>
      <c r="K139" s="17" t="str">
        <f t="shared" si="1"/>
        <v/>
      </c>
      <c r="L139" s="17"/>
      <c r="M139" s="16"/>
      <c r="N139" s="16"/>
      <c r="O139" s="17"/>
      <c r="P139" s="17"/>
      <c r="Q139" s="17"/>
      <c r="R139" s="16"/>
    </row>
    <row r="140" ht="15.75" customHeight="1">
      <c r="A140" s="13"/>
      <c r="B140" s="14"/>
      <c r="C140" s="14"/>
      <c r="D140" s="14"/>
      <c r="E140" s="14"/>
      <c r="F140" s="14"/>
      <c r="G140" s="14"/>
      <c r="H140" s="15"/>
      <c r="I140" s="14" t="str">
        <f>IF($H140="","",IF('Legend &amp; Tracker'!$B$14="","",'Legend &amp; Tracker'!$B$14-$H140))</f>
        <v/>
      </c>
      <c r="J140" s="15"/>
      <c r="K140" s="14" t="str">
        <f t="shared" si="1"/>
        <v/>
      </c>
      <c r="L140" s="14"/>
      <c r="M140" s="13"/>
      <c r="N140" s="13"/>
      <c r="O140" s="14"/>
      <c r="P140" s="14"/>
      <c r="Q140" s="14"/>
      <c r="R140" s="13"/>
    </row>
    <row r="141" ht="15.75" customHeight="1">
      <c r="A141" s="16"/>
      <c r="B141" s="17"/>
      <c r="C141" s="17"/>
      <c r="D141" s="17"/>
      <c r="E141" s="17"/>
      <c r="F141" s="17"/>
      <c r="G141" s="17"/>
      <c r="H141" s="18"/>
      <c r="I141" s="17" t="str">
        <f>IF($H141="","",IF('Legend &amp; Tracker'!$B$14="","",'Legend &amp; Tracker'!$B$14-$H141))</f>
        <v/>
      </c>
      <c r="J141" s="18"/>
      <c r="K141" s="17" t="str">
        <f t="shared" si="1"/>
        <v/>
      </c>
      <c r="L141" s="17"/>
      <c r="M141" s="16"/>
      <c r="N141" s="16"/>
      <c r="O141" s="17"/>
      <c r="P141" s="17"/>
      <c r="Q141" s="17"/>
      <c r="R141" s="16"/>
    </row>
    <row r="142" ht="15.75" customHeight="1">
      <c r="A142" s="13"/>
      <c r="B142" s="14"/>
      <c r="C142" s="14"/>
      <c r="D142" s="14"/>
      <c r="E142" s="14"/>
      <c r="F142" s="14"/>
      <c r="G142" s="14"/>
      <c r="H142" s="15"/>
      <c r="I142" s="14" t="str">
        <f>IF($H142="","",IF('Legend &amp; Tracker'!$B$14="","",'Legend &amp; Tracker'!$B$14-$H142))</f>
        <v/>
      </c>
      <c r="J142" s="15"/>
      <c r="K142" s="14" t="str">
        <f t="shared" si="1"/>
        <v/>
      </c>
      <c r="L142" s="14"/>
      <c r="M142" s="13"/>
      <c r="N142" s="13"/>
      <c r="O142" s="14"/>
      <c r="P142" s="14"/>
      <c r="Q142" s="14"/>
      <c r="R142" s="13"/>
    </row>
    <row r="143" ht="15.75" customHeight="1">
      <c r="A143" s="16"/>
      <c r="B143" s="17"/>
      <c r="C143" s="17"/>
      <c r="D143" s="17"/>
      <c r="E143" s="17"/>
      <c r="F143" s="17"/>
      <c r="G143" s="17"/>
      <c r="H143" s="18"/>
      <c r="I143" s="17" t="str">
        <f>IF($H143="","",IF('Legend &amp; Tracker'!$B$14="","",'Legend &amp; Tracker'!$B$14-$H143))</f>
        <v/>
      </c>
      <c r="J143" s="18"/>
      <c r="K143" s="17" t="str">
        <f t="shared" si="1"/>
        <v/>
      </c>
      <c r="L143" s="17"/>
      <c r="M143" s="16"/>
      <c r="N143" s="16"/>
      <c r="O143" s="17"/>
      <c r="P143" s="17"/>
      <c r="Q143" s="17"/>
      <c r="R143" s="16"/>
    </row>
    <row r="144" ht="15.75" customHeight="1">
      <c r="A144" s="13"/>
      <c r="B144" s="14"/>
      <c r="C144" s="14"/>
      <c r="D144" s="14"/>
      <c r="E144" s="14"/>
      <c r="F144" s="14"/>
      <c r="G144" s="14"/>
      <c r="H144" s="15"/>
      <c r="I144" s="14" t="str">
        <f>IF($H144="","",IF('Legend &amp; Tracker'!$B$14="","",'Legend &amp; Tracker'!$B$14-$H144))</f>
        <v/>
      </c>
      <c r="J144" s="15"/>
      <c r="K144" s="14" t="str">
        <f t="shared" si="1"/>
        <v/>
      </c>
      <c r="L144" s="14"/>
      <c r="M144" s="13"/>
      <c r="N144" s="13"/>
      <c r="O144" s="14"/>
      <c r="P144" s="14"/>
      <c r="Q144" s="14"/>
      <c r="R144" s="13"/>
    </row>
    <row r="145" ht="15.75" customHeight="1">
      <c r="A145" s="16"/>
      <c r="B145" s="17"/>
      <c r="C145" s="17"/>
      <c r="D145" s="17"/>
      <c r="E145" s="17"/>
      <c r="F145" s="17"/>
      <c r="G145" s="17"/>
      <c r="H145" s="18"/>
      <c r="I145" s="17" t="str">
        <f>IF($H145="","",IF('Legend &amp; Tracker'!$B$14="","",'Legend &amp; Tracker'!$B$14-$H145))</f>
        <v/>
      </c>
      <c r="J145" s="18"/>
      <c r="K145" s="17" t="str">
        <f t="shared" si="1"/>
        <v/>
      </c>
      <c r="L145" s="17"/>
      <c r="M145" s="16"/>
      <c r="N145" s="16"/>
      <c r="O145" s="17"/>
      <c r="P145" s="17"/>
      <c r="Q145" s="17"/>
      <c r="R145" s="16"/>
    </row>
    <row r="146" ht="15.75" customHeight="1">
      <c r="A146" s="13"/>
      <c r="B146" s="14"/>
      <c r="C146" s="14"/>
      <c r="D146" s="14"/>
      <c r="E146" s="14"/>
      <c r="F146" s="14"/>
      <c r="G146" s="14"/>
      <c r="H146" s="15"/>
      <c r="I146" s="14" t="str">
        <f>IF($H146="","",IF('Legend &amp; Tracker'!$B$14="","",'Legend &amp; Tracker'!$B$14-$H146))</f>
        <v/>
      </c>
      <c r="J146" s="15"/>
      <c r="K146" s="14" t="str">
        <f t="shared" si="1"/>
        <v/>
      </c>
      <c r="L146" s="14"/>
      <c r="M146" s="13"/>
      <c r="N146" s="13"/>
      <c r="O146" s="14"/>
      <c r="P146" s="14"/>
      <c r="Q146" s="14"/>
      <c r="R146" s="13"/>
    </row>
    <row r="147" ht="15.75" customHeight="1">
      <c r="A147" s="16"/>
      <c r="B147" s="17"/>
      <c r="C147" s="17"/>
      <c r="D147" s="17"/>
      <c r="E147" s="17"/>
      <c r="F147" s="17"/>
      <c r="G147" s="17"/>
      <c r="H147" s="18"/>
      <c r="I147" s="17" t="str">
        <f>IF($H147="","",IF('Legend &amp; Tracker'!$B$14="","",'Legend &amp; Tracker'!$B$14-$H147))</f>
        <v/>
      </c>
      <c r="J147" s="18"/>
      <c r="K147" s="17" t="str">
        <f t="shared" si="1"/>
        <v/>
      </c>
      <c r="L147" s="17"/>
      <c r="M147" s="16"/>
      <c r="N147" s="16"/>
      <c r="O147" s="17"/>
      <c r="P147" s="17"/>
      <c r="Q147" s="17"/>
      <c r="R147" s="16"/>
    </row>
    <row r="148" ht="15.75" customHeight="1">
      <c r="A148" s="13"/>
      <c r="B148" s="14"/>
      <c r="C148" s="14"/>
      <c r="D148" s="14"/>
      <c r="E148" s="14"/>
      <c r="F148" s="14"/>
      <c r="G148" s="14"/>
      <c r="H148" s="15"/>
      <c r="I148" s="14" t="str">
        <f>IF($H148="","",IF('Legend &amp; Tracker'!$B$14="","",'Legend &amp; Tracker'!$B$14-$H148))</f>
        <v/>
      </c>
      <c r="J148" s="15"/>
      <c r="K148" s="14" t="str">
        <f t="shared" si="1"/>
        <v/>
      </c>
      <c r="L148" s="14"/>
      <c r="M148" s="13"/>
      <c r="N148" s="13"/>
      <c r="O148" s="14"/>
      <c r="P148" s="14"/>
      <c r="Q148" s="14"/>
      <c r="R148" s="13"/>
    </row>
    <row r="149" ht="15.75" customHeight="1">
      <c r="A149" s="16"/>
      <c r="B149" s="17"/>
      <c r="C149" s="17"/>
      <c r="D149" s="17"/>
      <c r="E149" s="17"/>
      <c r="F149" s="17"/>
      <c r="G149" s="17"/>
      <c r="H149" s="18"/>
      <c r="I149" s="17" t="str">
        <f>IF($H149="","",IF('Legend &amp; Tracker'!$B$14="","",'Legend &amp; Tracker'!$B$14-$H149))</f>
        <v/>
      </c>
      <c r="J149" s="18"/>
      <c r="K149" s="17" t="str">
        <f t="shared" si="1"/>
        <v/>
      </c>
      <c r="L149" s="17"/>
      <c r="M149" s="16"/>
      <c r="N149" s="16"/>
      <c r="O149" s="17"/>
      <c r="P149" s="17"/>
      <c r="Q149" s="17"/>
      <c r="R149" s="16"/>
    </row>
    <row r="150" ht="15.75" customHeight="1">
      <c r="A150" s="13"/>
      <c r="B150" s="14"/>
      <c r="C150" s="14"/>
      <c r="D150" s="14"/>
      <c r="E150" s="14"/>
      <c r="F150" s="14"/>
      <c r="G150" s="14"/>
      <c r="H150" s="15"/>
      <c r="I150" s="14" t="str">
        <f>IF($H150="","",IF('Legend &amp; Tracker'!$B$14="","",'Legend &amp; Tracker'!$B$14-$H150))</f>
        <v/>
      </c>
      <c r="J150" s="15"/>
      <c r="K150" s="14" t="str">
        <f t="shared" si="1"/>
        <v/>
      </c>
      <c r="L150" s="14"/>
      <c r="M150" s="13"/>
      <c r="N150" s="13"/>
      <c r="O150" s="14"/>
      <c r="P150" s="14"/>
      <c r="Q150" s="14"/>
      <c r="R150" s="13"/>
    </row>
    <row r="151" ht="15.75" customHeight="1">
      <c r="A151" s="16"/>
      <c r="B151" s="17"/>
      <c r="C151" s="17"/>
      <c r="D151" s="17"/>
      <c r="E151" s="17"/>
      <c r="F151" s="17"/>
      <c r="G151" s="17"/>
      <c r="H151" s="18"/>
      <c r="I151" s="17" t="str">
        <f>IF($H151="","",IF('Legend &amp; Tracker'!$B$14="","",'Legend &amp; Tracker'!$B$14-$H151))</f>
        <v/>
      </c>
      <c r="J151" s="18"/>
      <c r="K151" s="17" t="str">
        <f t="shared" si="1"/>
        <v/>
      </c>
      <c r="L151" s="17"/>
      <c r="M151" s="16"/>
      <c r="N151" s="16"/>
      <c r="O151" s="17"/>
      <c r="P151" s="17"/>
      <c r="Q151" s="17"/>
      <c r="R151" s="16"/>
    </row>
    <row r="152" ht="15.75" customHeight="1">
      <c r="A152" s="13"/>
      <c r="B152" s="14"/>
      <c r="C152" s="14"/>
      <c r="D152" s="14"/>
      <c r="E152" s="14"/>
      <c r="F152" s="14"/>
      <c r="G152" s="14"/>
      <c r="H152" s="15"/>
      <c r="I152" s="14" t="str">
        <f>IF($H152="","",IF('Legend &amp; Tracker'!$B$14="","",'Legend &amp; Tracker'!$B$14-$H152))</f>
        <v/>
      </c>
      <c r="J152" s="15"/>
      <c r="K152" s="14" t="str">
        <f t="shared" si="1"/>
        <v/>
      </c>
      <c r="L152" s="14"/>
      <c r="M152" s="13"/>
      <c r="N152" s="13"/>
      <c r="O152" s="14"/>
      <c r="P152" s="14"/>
      <c r="Q152" s="14"/>
      <c r="R152" s="13"/>
    </row>
    <row r="153" ht="15.75" customHeight="1">
      <c r="A153" s="16"/>
      <c r="B153" s="17"/>
      <c r="C153" s="17"/>
      <c r="D153" s="17"/>
      <c r="E153" s="17"/>
      <c r="F153" s="17"/>
      <c r="G153" s="17"/>
      <c r="H153" s="18"/>
      <c r="I153" s="17" t="str">
        <f>IF($H153="","",IF('Legend &amp; Tracker'!$B$14="","",'Legend &amp; Tracker'!$B$14-$H153))</f>
        <v/>
      </c>
      <c r="J153" s="18"/>
      <c r="K153" s="17" t="str">
        <f t="shared" si="1"/>
        <v/>
      </c>
      <c r="L153" s="17"/>
      <c r="M153" s="16"/>
      <c r="N153" s="16"/>
      <c r="O153" s="17"/>
      <c r="P153" s="17"/>
      <c r="Q153" s="17"/>
      <c r="R153" s="16"/>
    </row>
    <row r="154" ht="15.75" customHeight="1">
      <c r="A154" s="13"/>
      <c r="B154" s="14"/>
      <c r="C154" s="14"/>
      <c r="D154" s="14"/>
      <c r="E154" s="14"/>
      <c r="F154" s="14"/>
      <c r="G154" s="14"/>
      <c r="H154" s="15"/>
      <c r="I154" s="14" t="str">
        <f>IF($H154="","",IF('Legend &amp; Tracker'!$B$14="","",'Legend &amp; Tracker'!$B$14-$H154))</f>
        <v/>
      </c>
      <c r="J154" s="15"/>
      <c r="K154" s="14" t="str">
        <f t="shared" si="1"/>
        <v/>
      </c>
      <c r="L154" s="14"/>
      <c r="M154" s="13"/>
      <c r="N154" s="13"/>
      <c r="O154" s="14"/>
      <c r="P154" s="14"/>
      <c r="Q154" s="14"/>
      <c r="R154" s="13"/>
    </row>
    <row r="155" ht="15.75" customHeight="1">
      <c r="A155" s="16"/>
      <c r="B155" s="17"/>
      <c r="C155" s="17"/>
      <c r="D155" s="17"/>
      <c r="E155" s="17"/>
      <c r="F155" s="17"/>
      <c r="G155" s="17"/>
      <c r="H155" s="18"/>
      <c r="I155" s="17" t="str">
        <f>IF($H155="","",IF('Legend &amp; Tracker'!$B$14="","",'Legend &amp; Tracker'!$B$14-$H155))</f>
        <v/>
      </c>
      <c r="J155" s="18"/>
      <c r="K155" s="17" t="str">
        <f t="shared" si="1"/>
        <v/>
      </c>
      <c r="L155" s="17"/>
      <c r="M155" s="16"/>
      <c r="N155" s="16"/>
      <c r="O155" s="17"/>
      <c r="P155" s="17"/>
      <c r="Q155" s="17"/>
      <c r="R155" s="16"/>
    </row>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R1"/>
    <mergeCell ref="A2:R2"/>
    <mergeCell ref="A3:C3"/>
    <mergeCell ref="D3:G3"/>
    <mergeCell ref="H3:L3"/>
    <mergeCell ref="M3:R3"/>
  </mergeCells>
  <conditionalFormatting sqref="C5:C155">
    <cfRule type="cellIs" dxfId="0" priority="1" operator="equal">
      <formula>"Announce"</formula>
    </cfRule>
  </conditionalFormatting>
  <conditionalFormatting sqref="C5:C155">
    <cfRule type="cellIs" dxfId="1" priority="2" operator="equal">
      <formula>"On sale"</formula>
    </cfRule>
  </conditionalFormatting>
  <conditionalFormatting sqref="C5:C155">
    <cfRule type="cellIs" dxfId="2" priority="3" operator="equal">
      <formula>"Momentum"</formula>
    </cfRule>
  </conditionalFormatting>
  <conditionalFormatting sqref="C5:C155">
    <cfRule type="cellIs" dxfId="3" priority="4" operator="equal">
      <formula>"Last call"</formula>
    </cfRule>
  </conditionalFormatting>
  <conditionalFormatting sqref="C5:C155">
    <cfRule type="cellIs" dxfId="4" priority="5" operator="equal">
      <formula>"Live"</formula>
    </cfRule>
  </conditionalFormatting>
  <conditionalFormatting sqref="C5:C155">
    <cfRule type="cellIs" dxfId="5" priority="6" operator="equal">
      <formula>"After"</formula>
    </cfRule>
  </conditionalFormatting>
  <conditionalFormatting sqref="F5:F155">
    <cfRule type="cellIs" dxfId="2" priority="7" operator="equal">
      <formula>"Agency"</formula>
    </cfRule>
  </conditionalFormatting>
  <conditionalFormatting sqref="F5:F155">
    <cfRule type="cellIs" dxfId="6" priority="8" operator="equal">
      <formula>"Client"</formula>
    </cfRule>
  </conditionalFormatting>
  <conditionalFormatting sqref="F5:F155">
    <cfRule type="cellIs" dxfId="4" priority="9" operator="equal">
      <formula>"Writer 1"</formula>
    </cfRule>
  </conditionalFormatting>
  <conditionalFormatting sqref="F5:F155">
    <cfRule type="cellIs" dxfId="7" priority="10" operator="equal">
      <formula>"Designer"</formula>
    </cfRule>
  </conditionalFormatting>
  <conditionalFormatting sqref="F5:F155">
    <cfRule type="cellIs" dxfId="0" priority="11" operator="equal">
      <formula>"AI"</formula>
    </cfRule>
  </conditionalFormatting>
  <conditionalFormatting sqref="F5:F155">
    <cfRule type="cellIs" dxfId="8" priority="12" operator="equal">
      <formula>"Client"</formula>
    </cfRule>
  </conditionalFormatting>
  <conditionalFormatting sqref="G5:G155">
    <cfRule type="cellIs" dxfId="5" priority="13" operator="equal">
      <formula>"Planned"</formula>
    </cfRule>
  </conditionalFormatting>
  <conditionalFormatting sqref="G5:G155">
    <cfRule type="cellIs" dxfId="9" priority="14" operator="equal">
      <formula>"In progress"</formula>
    </cfRule>
  </conditionalFormatting>
  <conditionalFormatting sqref="G5:G155">
    <cfRule type="cellIs" dxfId="0" priority="15" operator="equal">
      <formula>"In review"</formula>
    </cfRule>
  </conditionalFormatting>
  <conditionalFormatting sqref="G5:G155">
    <cfRule type="cellIs" dxfId="2" priority="16" operator="equal">
      <formula>"Scheduled"</formula>
    </cfRule>
  </conditionalFormatting>
  <conditionalFormatting sqref="G5:G155">
    <cfRule type="cellIs" dxfId="1" priority="17" operator="equal">
      <formula>"Live"</formula>
    </cfRule>
  </conditionalFormatting>
  <conditionalFormatting sqref="G5:G155">
    <cfRule type="cellIs" dxfId="2" priority="18" operator="equal">
      <formula>"Done"</formula>
    </cfRule>
  </conditionalFormatting>
  <conditionalFormatting sqref="G5:G155">
    <cfRule type="cellIs" dxfId="6" priority="19" operator="equal">
      <formula>"Hold"</formula>
    </cfRule>
  </conditionalFormatting>
  <conditionalFormatting sqref="G5:G155">
    <cfRule type="cellIs" dxfId="8" priority="20" operator="equal">
      <formula>"Hold"</formula>
    </cfRule>
  </conditionalFormatting>
  <conditionalFormatting sqref="L5:L155">
    <cfRule type="cellIs" dxfId="1" priority="21" operator="equal">
      <formula>"Auto"</formula>
    </cfRule>
  </conditionalFormatting>
  <conditionalFormatting sqref="L5:L155">
    <cfRule type="cellIs" dxfId="9" priority="22" operator="equal">
      <formula>"Manual"</formula>
    </cfRule>
  </conditionalFormatting>
  <conditionalFormatting sqref="L5:L155">
    <cfRule type="cellIs" dxfId="2" priority="23" operator="equal">
      <formula>"Archive"</formula>
    </cfRule>
  </conditionalFormatting>
  <conditionalFormatting sqref="L5:L155">
    <cfRule type="cellIs" dxfId="0" priority="24" operator="equal">
      <formula>"Evergreen"</formula>
    </cfRule>
  </conditionalFormatting>
  <conditionalFormatting sqref="L5:L155">
    <cfRule type="cellIs" dxfId="10" priority="25" operator="equal">
      <formula>"None"</formula>
    </cfRule>
  </conditionalFormatting>
  <conditionalFormatting sqref="O5:O155">
    <cfRule type="cellIs" dxfId="1" priority="26" operator="equal">
      <formula>"Event"</formula>
    </cfRule>
  </conditionalFormatting>
  <conditionalFormatting sqref="O5:O155">
    <cfRule type="cellIs" dxfId="1" priority="27" operator="equal">
      <formula>"SubEvent"</formula>
    </cfRule>
  </conditionalFormatting>
  <conditionalFormatting sqref="O5:O155">
    <cfRule type="cellIs" dxfId="2" priority="28" operator="equal">
      <formula>"FAQPage"</formula>
    </cfRule>
  </conditionalFormatting>
  <conditionalFormatting sqref="O5:O155">
    <cfRule type="cellIs" dxfId="0" priority="29" operator="equal">
      <formula>"Offer"</formula>
    </cfRule>
  </conditionalFormatting>
  <conditionalFormatting sqref="O5:O155">
    <cfRule type="cellIs" dxfId="10" priority="30" operator="equal">
      <formula>"None"</formula>
    </cfRule>
  </conditionalFormatting>
  <conditionalFormatting sqref="P5:P155">
    <cfRule type="cellIs" dxfId="5" priority="31" operator="equal">
      <formula>"Not needed"</formula>
    </cfRule>
  </conditionalFormatting>
  <conditionalFormatting sqref="P5:P155">
    <cfRule type="cellIs" dxfId="9" priority="32" operator="equal">
      <formula>"To submit"</formula>
    </cfRule>
  </conditionalFormatting>
  <conditionalFormatting sqref="P5:P155">
    <cfRule type="cellIs" dxfId="0" priority="33" operator="equal">
      <formula>"Submitted"</formula>
    </cfRule>
  </conditionalFormatting>
  <conditionalFormatting sqref="P5:P155">
    <cfRule type="cellIs" dxfId="1" priority="34" operator="equal">
      <formula>"Live"</formula>
    </cfRule>
  </conditionalFormatting>
  <conditionalFormatting sqref="P5:P155">
    <cfRule type="cellIs" dxfId="6" priority="35" operator="equal">
      <formula>"Missed"</formula>
    </cfRule>
  </conditionalFormatting>
  <conditionalFormatting sqref="P5:P155">
    <cfRule type="cellIs" dxfId="8" priority="36" operator="equal">
      <formula>"Missed"</formula>
    </cfRule>
  </conditionalFormatting>
  <conditionalFormatting sqref="Q5:Q155">
    <cfRule type="cellIs" dxfId="6" priority="37" operator="equal">
      <formula>"High"</formula>
    </cfRule>
  </conditionalFormatting>
  <conditionalFormatting sqref="Q5:Q155">
    <cfRule type="cellIs" dxfId="9" priority="38" operator="equal">
      <formula>"Medium"</formula>
    </cfRule>
  </conditionalFormatting>
  <conditionalFormatting sqref="Q5:Q155">
    <cfRule type="cellIs" dxfId="5" priority="39" operator="equal">
      <formula>"Low"</formula>
    </cfRule>
  </conditionalFormatting>
  <conditionalFormatting sqref="Q5:Q155">
    <cfRule type="cellIs" dxfId="8" priority="40" operator="equal">
      <formula>"High"</formula>
    </cfRule>
  </conditionalFormatting>
  <conditionalFormatting sqref="I5:I155">
    <cfRule type="cellIs" dxfId="1" priority="41" operator="greaterThanOrEqual">
      <formula>14</formula>
    </cfRule>
  </conditionalFormatting>
  <conditionalFormatting sqref="I5:I155">
    <cfRule type="cellIs" dxfId="9" priority="42" operator="between">
      <formula>7</formula>
      <formula>13</formula>
    </cfRule>
  </conditionalFormatting>
  <conditionalFormatting sqref="I5:I155">
    <cfRule type="cellIs" dxfId="3" priority="43" operator="between">
      <formula>1</formula>
      <formula>6</formula>
    </cfRule>
  </conditionalFormatting>
  <conditionalFormatting sqref="I5:I155">
    <cfRule type="cellIs" dxfId="5" priority="44" operator="lessThanOrEqual">
      <formula>0</formula>
    </cfRule>
  </conditionalFormatting>
  <dataValidations>
    <dataValidation type="list" allowBlank="1" sqref="C5:C155">
      <formula1>"Announce,On sale,Momentum,Last call,Live,After"</formula1>
    </dataValidation>
    <dataValidation type="list" allowBlank="1" sqref="G5:G155">
      <formula1>"Planned,In progress,In review,Scheduled,Live,Done,Hold"</formula1>
    </dataValidation>
    <dataValidation type="list" allowBlank="1" sqref="D5:D155">
      <formula1>"Website,Email,Instagram,TikTok,Facebook,Paid social,Paid search,PR,Partner,Influencer,Print,Listing"</formula1>
    </dataValidation>
    <dataValidation type="list" allowBlank="1" sqref="P5:P155">
      <formula1>"Not needed,To submit,Submitted,Live,Missed"</formula1>
    </dataValidation>
    <dataValidation type="list" allowBlank="1" sqref="E5:E155">
      <formula1>"Landing page,Blog post,Email,Post,Reel,Story,Carousel,Ad set,Press release,Listing entry,Video,Print asset"</formula1>
    </dataValidation>
    <dataValidation type="list" allowBlank="1" sqref="F5:F155">
      <formula1>"Agency,Client,Writer 1,Designer,AI"</formula1>
    </dataValidation>
    <dataValidation type="list" allowBlank="1" sqref="L5:L155">
      <formula1>"Auto,Manual,Archive,Evergreen,None"</formula1>
    </dataValidation>
    <dataValidation type="list" allowBlank="1" sqref="Q5:Q155">
      <formula1>"High,Medium,Low"</formula1>
    </dataValidation>
    <dataValidation type="list" allowBlank="1" sqref="O5:O155">
      <formula1>"Event,SubEvent,FAQPage,Offer,None"</formula1>
    </dataValidation>
  </dataValidations>
  <printOptions/>
  <pageMargins bottom="1.0" footer="0.0" header="0.0" left="0.75" right="0.75" top="1.0"/>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B0000"/>
    <pageSetUpPr/>
  </sheetPr>
  <sheetViews>
    <sheetView showGridLines="0" workbookViewId="0">
      <pane ySplit="2.0" topLeftCell="A3" activePane="bottomLeft" state="frozen"/>
      <selection activeCell="B4" sqref="B4" pane="bottomLeft"/>
    </sheetView>
  </sheetViews>
  <sheetFormatPr customHeight="1" defaultColWidth="14.43" defaultRowHeight="15.0"/>
  <cols>
    <col customWidth="1" min="1" max="1" width="38.0"/>
    <col customWidth="1" min="2" max="2" width="22.0"/>
    <col customWidth="1" min="3" max="3" width="104.0"/>
    <col customWidth="1" min="4" max="4" width="14.0"/>
    <col customWidth="1" min="5" max="26" width="8.71"/>
  </cols>
  <sheetData>
    <row r="1" ht="33.75" customHeight="1">
      <c r="A1" s="1" t="s">
        <v>0</v>
      </c>
      <c r="B1" s="2"/>
      <c r="C1" s="2"/>
      <c r="D1" s="3"/>
    </row>
    <row r="2" ht="19.5" customHeight="1">
      <c r="A2" s="4" t="s">
        <v>37</v>
      </c>
      <c r="B2" s="2"/>
      <c r="C2" s="2"/>
      <c r="D2" s="3"/>
    </row>
    <row r="3">
      <c r="A3" s="19"/>
      <c r="B3" s="19"/>
      <c r="C3" s="19"/>
      <c r="D3" s="19"/>
    </row>
    <row r="4">
      <c r="A4" s="20" t="s">
        <v>38</v>
      </c>
      <c r="B4" s="19"/>
      <c r="C4" s="19"/>
      <c r="D4" s="19"/>
    </row>
    <row r="5">
      <c r="A5" s="21" t="s">
        <v>39</v>
      </c>
      <c r="B5" s="19"/>
      <c r="C5" s="19"/>
      <c r="D5" s="19"/>
    </row>
    <row r="6">
      <c r="A6" s="21" t="s">
        <v>40</v>
      </c>
      <c r="B6" s="19"/>
      <c r="C6" s="19"/>
      <c r="D6" s="19"/>
    </row>
    <row r="7">
      <c r="A7" s="21" t="s">
        <v>41</v>
      </c>
      <c r="B7" s="19"/>
      <c r="C7" s="19"/>
      <c r="D7" s="19"/>
    </row>
    <row r="8">
      <c r="A8" s="21" t="s">
        <v>42</v>
      </c>
      <c r="B8" s="19"/>
      <c r="C8" s="19"/>
      <c r="D8" s="19"/>
    </row>
    <row r="9">
      <c r="A9" s="21" t="s">
        <v>43</v>
      </c>
      <c r="B9" s="19"/>
      <c r="C9" s="19"/>
      <c r="D9" s="19"/>
    </row>
    <row r="10">
      <c r="A10" s="19"/>
      <c r="B10" s="19"/>
      <c r="C10" s="19"/>
      <c r="D10" s="19"/>
    </row>
    <row r="11">
      <c r="A11" s="22" t="s">
        <v>44</v>
      </c>
      <c r="B11" s="23"/>
      <c r="C11" s="24" t="s">
        <v>45</v>
      </c>
      <c r="D11" s="19"/>
    </row>
    <row r="12">
      <c r="A12" s="22" t="s">
        <v>46</v>
      </c>
      <c r="B12" s="23"/>
      <c r="C12" s="19"/>
      <c r="D12" s="19"/>
    </row>
    <row r="13">
      <c r="A13" s="22" t="s">
        <v>47</v>
      </c>
      <c r="B13" s="23"/>
      <c r="C13" s="19"/>
      <c r="D13" s="19"/>
    </row>
    <row r="14">
      <c r="A14" s="22" t="s">
        <v>48</v>
      </c>
      <c r="B14" s="25">
        <v>46198.0</v>
      </c>
      <c r="C14" s="24" t="s">
        <v>49</v>
      </c>
      <c r="D14" s="19"/>
    </row>
    <row r="15">
      <c r="A15" s="22" t="s">
        <v>50</v>
      </c>
      <c r="B15" s="25">
        <v>46222.0</v>
      </c>
      <c r="C15" s="19"/>
      <c r="D15" s="19"/>
    </row>
    <row r="16">
      <c r="A16" s="22" t="s">
        <v>51</v>
      </c>
      <c r="B16" s="25">
        <v>46143.0</v>
      </c>
      <c r="C16" s="19"/>
      <c r="D16" s="19"/>
    </row>
    <row r="17">
      <c r="A17" s="19"/>
      <c r="B17" s="19"/>
      <c r="C17" s="19"/>
      <c r="D17" s="19"/>
    </row>
    <row r="18">
      <c r="A18" s="20" t="s">
        <v>52</v>
      </c>
      <c r="B18" s="19"/>
      <c r="C18" s="19"/>
      <c r="D18" s="19"/>
    </row>
    <row r="19">
      <c r="A19" s="26" t="s">
        <v>53</v>
      </c>
      <c r="B19" s="26" t="s">
        <v>54</v>
      </c>
      <c r="C19" s="26" t="s">
        <v>55</v>
      </c>
      <c r="D19" s="19"/>
    </row>
    <row r="20" ht="45.75" customHeight="1">
      <c r="A20" s="27" t="s">
        <v>56</v>
      </c>
      <c r="B20" s="28" t="s">
        <v>57</v>
      </c>
      <c r="C20" s="28" t="s">
        <v>58</v>
      </c>
      <c r="D20" s="19"/>
    </row>
    <row r="21" ht="45.75" customHeight="1">
      <c r="A21" s="29" t="s">
        <v>59</v>
      </c>
      <c r="B21" s="30" t="s">
        <v>60</v>
      </c>
      <c r="C21" s="30" t="s">
        <v>61</v>
      </c>
      <c r="D21" s="19"/>
    </row>
    <row r="22" ht="45.75" customHeight="1">
      <c r="A22" s="27" t="s">
        <v>62</v>
      </c>
      <c r="B22" s="28" t="s">
        <v>63</v>
      </c>
      <c r="C22" s="28" t="s">
        <v>64</v>
      </c>
      <c r="D22" s="19"/>
    </row>
    <row r="23" ht="45.75" customHeight="1">
      <c r="A23" s="29" t="s">
        <v>65</v>
      </c>
      <c r="B23" s="30" t="s">
        <v>66</v>
      </c>
      <c r="C23" s="30" t="s">
        <v>67</v>
      </c>
      <c r="D23" s="19"/>
    </row>
    <row r="24" ht="45.75" customHeight="1">
      <c r="A24" s="27" t="s">
        <v>68</v>
      </c>
      <c r="B24" s="28" t="s">
        <v>69</v>
      </c>
      <c r="C24" s="28" t="s">
        <v>70</v>
      </c>
      <c r="D24" s="19"/>
    </row>
    <row r="25" ht="45.75" customHeight="1">
      <c r="A25" s="29" t="s">
        <v>71</v>
      </c>
      <c r="B25" s="30" t="s">
        <v>72</v>
      </c>
      <c r="C25" s="30" t="s">
        <v>73</v>
      </c>
      <c r="D25" s="19"/>
    </row>
    <row r="26" ht="45.75" customHeight="1">
      <c r="A26" s="27" t="s">
        <v>74</v>
      </c>
      <c r="B26" s="28" t="s">
        <v>75</v>
      </c>
      <c r="C26" s="28" t="s">
        <v>76</v>
      </c>
      <c r="D26" s="19"/>
    </row>
    <row r="27" ht="45.75" customHeight="1">
      <c r="A27" s="29" t="s">
        <v>77</v>
      </c>
      <c r="B27" s="30" t="s">
        <v>78</v>
      </c>
      <c r="C27" s="30" t="s">
        <v>79</v>
      </c>
      <c r="D27" s="19"/>
    </row>
    <row r="28" ht="45.75" customHeight="1">
      <c r="A28" s="27" t="s">
        <v>80</v>
      </c>
      <c r="B28" s="28" t="s">
        <v>81</v>
      </c>
      <c r="C28" s="28" t="s">
        <v>82</v>
      </c>
      <c r="D28" s="19"/>
    </row>
    <row r="29" ht="45.75" customHeight="1">
      <c r="A29" s="29" t="s">
        <v>83</v>
      </c>
      <c r="B29" s="30" t="s">
        <v>84</v>
      </c>
      <c r="C29" s="30" t="s">
        <v>85</v>
      </c>
      <c r="D29" s="19"/>
    </row>
    <row r="30" ht="15.75" customHeight="1">
      <c r="A30" s="19"/>
      <c r="B30" s="19"/>
      <c r="C30" s="19"/>
      <c r="D30" s="19"/>
    </row>
    <row r="31" ht="15.75" customHeight="1">
      <c r="A31" s="19"/>
      <c r="B31" s="19"/>
      <c r="C31" s="19"/>
      <c r="D31" s="19"/>
    </row>
    <row r="32" ht="15.75" customHeight="1">
      <c r="A32" s="20" t="s">
        <v>86</v>
      </c>
      <c r="B32" s="19"/>
      <c r="C32" s="19"/>
      <c r="D32" s="19"/>
    </row>
    <row r="33" ht="15.75" customHeight="1">
      <c r="A33" s="22" t="s">
        <v>56</v>
      </c>
      <c r="B33" s="19"/>
      <c r="C33" s="24" t="s">
        <v>87</v>
      </c>
      <c r="D33" s="19"/>
    </row>
    <row r="34" ht="15.75" customHeight="1">
      <c r="A34" s="31" t="s">
        <v>26</v>
      </c>
      <c r="B34" s="19"/>
      <c r="C34" s="19"/>
      <c r="D34" s="19"/>
    </row>
    <row r="35" ht="15.75" customHeight="1">
      <c r="A35" s="32" t="s">
        <v>88</v>
      </c>
      <c r="B35" s="19"/>
      <c r="C35" s="19"/>
      <c r="D35" s="19"/>
    </row>
    <row r="36" ht="15.75" customHeight="1">
      <c r="A36" s="33" t="s">
        <v>89</v>
      </c>
      <c r="B36" s="19"/>
      <c r="C36" s="19"/>
      <c r="D36" s="19"/>
    </row>
    <row r="37" ht="15.75" customHeight="1">
      <c r="A37" s="34" t="s">
        <v>90</v>
      </c>
      <c r="B37" s="19"/>
      <c r="C37" s="19"/>
      <c r="D37" s="19"/>
    </row>
    <row r="38" ht="15.75" customHeight="1">
      <c r="A38" s="35" t="s">
        <v>30</v>
      </c>
      <c r="B38" s="19"/>
      <c r="C38" s="19"/>
      <c r="D38" s="19"/>
    </row>
    <row r="39" ht="15.75" customHeight="1">
      <c r="A39" s="36" t="s">
        <v>91</v>
      </c>
      <c r="B39" s="19"/>
      <c r="C39" s="19"/>
      <c r="D39" s="19"/>
    </row>
    <row r="40" ht="15.75" customHeight="1">
      <c r="A40" s="19"/>
      <c r="B40" s="19"/>
      <c r="C40" s="19"/>
      <c r="D40" s="19"/>
    </row>
    <row r="41" ht="15.75" customHeight="1">
      <c r="A41" s="22" t="s">
        <v>92</v>
      </c>
      <c r="B41" s="19"/>
      <c r="C41" s="24" t="s">
        <v>93</v>
      </c>
      <c r="D41" s="19"/>
    </row>
    <row r="42" ht="15.75" customHeight="1">
      <c r="A42" s="33" t="s">
        <v>29</v>
      </c>
      <c r="B42" s="19"/>
      <c r="C42" s="19"/>
      <c r="D42" s="19"/>
    </row>
    <row r="43" ht="15.75" customHeight="1">
      <c r="A43" s="26" t="s">
        <v>44</v>
      </c>
      <c r="B43" s="19"/>
      <c r="C43" s="19"/>
      <c r="D43" s="19"/>
    </row>
    <row r="44" ht="15.75" customHeight="1">
      <c r="A44" s="35" t="s">
        <v>94</v>
      </c>
      <c r="B44" s="19"/>
      <c r="C44" s="19"/>
      <c r="D44" s="19"/>
    </row>
    <row r="45" ht="15.75" customHeight="1">
      <c r="A45" s="37" t="s">
        <v>95</v>
      </c>
      <c r="B45" s="19"/>
      <c r="C45" s="19"/>
      <c r="D45" s="19"/>
    </row>
    <row r="46" ht="15.75" customHeight="1">
      <c r="A46" s="31" t="s">
        <v>96</v>
      </c>
      <c r="B46" s="19"/>
      <c r="C46" s="19"/>
      <c r="D46" s="19"/>
    </row>
    <row r="47" ht="15.75" customHeight="1">
      <c r="A47" s="19"/>
      <c r="B47" s="19"/>
      <c r="C47" s="19"/>
      <c r="D47" s="19"/>
    </row>
    <row r="48" ht="15.75" customHeight="1">
      <c r="A48" s="22" t="s">
        <v>97</v>
      </c>
      <c r="B48" s="19"/>
      <c r="C48" s="24" t="s">
        <v>98</v>
      </c>
      <c r="D48" s="19"/>
    </row>
    <row r="49" ht="15.75" customHeight="1">
      <c r="A49" s="36" t="s">
        <v>99</v>
      </c>
      <c r="B49" s="19"/>
      <c r="C49" s="19"/>
      <c r="D49" s="19"/>
    </row>
    <row r="50" ht="15.75" customHeight="1">
      <c r="A50" s="38" t="s">
        <v>100</v>
      </c>
      <c r="B50" s="19"/>
      <c r="C50" s="19"/>
      <c r="D50" s="19"/>
    </row>
    <row r="51" ht="15.75" customHeight="1">
      <c r="A51" s="31" t="s">
        <v>101</v>
      </c>
      <c r="B51" s="19"/>
      <c r="C51" s="19"/>
      <c r="D51" s="19"/>
    </row>
    <row r="52" ht="15.75" customHeight="1">
      <c r="A52" s="33" t="s">
        <v>102</v>
      </c>
      <c r="B52" s="19"/>
      <c r="C52" s="19"/>
      <c r="D52" s="19"/>
    </row>
    <row r="53" ht="15.75" customHeight="1">
      <c r="A53" s="32" t="s">
        <v>30</v>
      </c>
      <c r="B53" s="19"/>
      <c r="C53" s="19"/>
      <c r="D53" s="19"/>
    </row>
    <row r="54" ht="15.75" customHeight="1">
      <c r="A54" s="33" t="s">
        <v>103</v>
      </c>
      <c r="B54" s="19"/>
      <c r="C54" s="19"/>
      <c r="D54" s="19"/>
    </row>
    <row r="55" ht="15.75" customHeight="1">
      <c r="A55" s="26" t="s">
        <v>104</v>
      </c>
      <c r="B55" s="19"/>
      <c r="C55" s="19"/>
      <c r="D55" s="19"/>
    </row>
    <row r="56" ht="15.75" customHeight="1">
      <c r="A56" s="19"/>
      <c r="B56" s="19"/>
      <c r="C56" s="19"/>
      <c r="D56" s="19"/>
    </row>
    <row r="57" ht="15.75" customHeight="1">
      <c r="A57" s="22" t="s">
        <v>62</v>
      </c>
      <c r="B57" s="19"/>
      <c r="C57" s="24" t="s">
        <v>105</v>
      </c>
      <c r="D57" s="19"/>
    </row>
    <row r="58" ht="15.75" customHeight="1">
      <c r="A58" s="32" t="s">
        <v>106</v>
      </c>
      <c r="B58" s="19"/>
      <c r="C58" s="19"/>
      <c r="D58" s="19"/>
    </row>
    <row r="59" ht="15.75" customHeight="1">
      <c r="A59" s="38" t="s">
        <v>107</v>
      </c>
      <c r="B59" s="19"/>
      <c r="C59" s="19"/>
      <c r="D59" s="19"/>
    </row>
    <row r="60" ht="15.75" customHeight="1">
      <c r="A60" s="34" t="s">
        <v>108</v>
      </c>
      <c r="B60" s="19"/>
      <c r="C60" s="19"/>
      <c r="D60" s="19"/>
    </row>
    <row r="61" ht="15.75" customHeight="1">
      <c r="A61" s="36" t="s">
        <v>109</v>
      </c>
      <c r="B61" s="19"/>
      <c r="C61" s="19"/>
      <c r="D61" s="19"/>
    </row>
    <row r="62" ht="15.75" customHeight="1">
      <c r="A62" s="19"/>
      <c r="B62" s="19"/>
      <c r="C62" s="19"/>
      <c r="D62" s="19"/>
    </row>
    <row r="63" ht="15.75" customHeight="1">
      <c r="A63" s="22" t="s">
        <v>68</v>
      </c>
      <c r="B63" s="19"/>
      <c r="C63" s="24" t="s">
        <v>110</v>
      </c>
      <c r="D63" s="19"/>
    </row>
    <row r="64" ht="15.75" customHeight="1">
      <c r="A64" s="32" t="s">
        <v>31</v>
      </c>
      <c r="B64" s="19"/>
      <c r="C64" s="19"/>
      <c r="D64" s="19"/>
    </row>
    <row r="65" ht="15.75" customHeight="1">
      <c r="A65" s="38" t="s">
        <v>111</v>
      </c>
      <c r="B65" s="19"/>
      <c r="C65" s="19"/>
      <c r="D65" s="19"/>
    </row>
    <row r="66" ht="15.75" customHeight="1">
      <c r="A66" s="33" t="s">
        <v>112</v>
      </c>
      <c r="B66" s="19"/>
      <c r="C66" s="19"/>
      <c r="D66" s="19"/>
    </row>
    <row r="67" ht="15.75" customHeight="1">
      <c r="A67" s="31" t="s">
        <v>113</v>
      </c>
      <c r="B67" s="19"/>
      <c r="C67" s="19"/>
      <c r="D67" s="19"/>
    </row>
    <row r="68" ht="15.75" customHeight="1">
      <c r="A68" s="39" t="s">
        <v>114</v>
      </c>
      <c r="B68" s="19"/>
      <c r="C68" s="19"/>
      <c r="D68" s="19"/>
    </row>
    <row r="69" ht="15.75" customHeight="1">
      <c r="A69" s="19"/>
      <c r="B69" s="19"/>
      <c r="C69" s="19"/>
      <c r="D69" s="19"/>
    </row>
    <row r="70" ht="15.75" customHeight="1">
      <c r="A70" s="22" t="s">
        <v>77</v>
      </c>
      <c r="B70" s="19"/>
      <c r="C70" s="24" t="s">
        <v>115</v>
      </c>
      <c r="D70" s="19"/>
    </row>
    <row r="71" ht="15.75" customHeight="1">
      <c r="A71" s="32" t="s">
        <v>34</v>
      </c>
      <c r="B71" s="19"/>
      <c r="C71" s="19"/>
      <c r="D71" s="19"/>
    </row>
    <row r="72" ht="15.75" customHeight="1">
      <c r="A72" s="32" t="s">
        <v>116</v>
      </c>
      <c r="B72" s="19"/>
      <c r="C72" s="19"/>
      <c r="D72" s="19"/>
    </row>
    <row r="73" ht="15.75" customHeight="1">
      <c r="A73" s="33" t="s">
        <v>117</v>
      </c>
      <c r="B73" s="19"/>
      <c r="C73" s="19"/>
      <c r="D73" s="19"/>
    </row>
    <row r="74" ht="15.75" customHeight="1">
      <c r="A74" s="31" t="s">
        <v>118</v>
      </c>
      <c r="B74" s="19"/>
      <c r="C74" s="19"/>
      <c r="D74" s="19"/>
    </row>
    <row r="75" ht="15.75" customHeight="1">
      <c r="A75" s="39" t="s">
        <v>114</v>
      </c>
      <c r="B75" s="19"/>
      <c r="C75" s="19"/>
      <c r="D75" s="19"/>
    </row>
    <row r="76" ht="15.75" customHeight="1">
      <c r="A76" s="19"/>
      <c r="B76" s="19"/>
      <c r="C76" s="19"/>
      <c r="D76" s="19"/>
    </row>
    <row r="77" ht="15.75" customHeight="1">
      <c r="A77" s="22" t="s">
        <v>80</v>
      </c>
      <c r="B77" s="19"/>
      <c r="C77" s="24" t="s">
        <v>119</v>
      </c>
      <c r="D77" s="19"/>
    </row>
    <row r="78" ht="15.75" customHeight="1">
      <c r="A78" s="36" t="s">
        <v>120</v>
      </c>
      <c r="B78" s="19"/>
      <c r="C78" s="19"/>
      <c r="D78" s="19"/>
    </row>
    <row r="79" ht="15.75" customHeight="1">
      <c r="A79" s="38" t="s">
        <v>121</v>
      </c>
      <c r="B79" s="19"/>
      <c r="C79" s="19"/>
      <c r="D79" s="19"/>
    </row>
    <row r="80" ht="15.75" customHeight="1">
      <c r="A80" s="31" t="s">
        <v>122</v>
      </c>
      <c r="B80" s="19"/>
      <c r="C80" s="19"/>
      <c r="D80" s="19"/>
    </row>
    <row r="81" ht="15.75" customHeight="1">
      <c r="A81" s="32" t="s">
        <v>30</v>
      </c>
      <c r="B81" s="19"/>
      <c r="C81" s="19"/>
      <c r="D81" s="19"/>
    </row>
    <row r="82" ht="15.75" customHeight="1">
      <c r="A82" s="26" t="s">
        <v>123</v>
      </c>
      <c r="B82" s="19"/>
      <c r="C82" s="19"/>
      <c r="D82" s="19"/>
    </row>
    <row r="83" ht="15.75" customHeight="1">
      <c r="A83" s="19"/>
      <c r="B83" s="19"/>
      <c r="C83" s="19"/>
      <c r="D83" s="19"/>
    </row>
    <row r="84" ht="15.75" customHeight="1">
      <c r="A84" s="22" t="s">
        <v>83</v>
      </c>
      <c r="B84" s="19"/>
      <c r="C84" s="24" t="s">
        <v>124</v>
      </c>
      <c r="D84" s="19"/>
    </row>
    <row r="85" ht="15.75" customHeight="1">
      <c r="A85" s="26" t="s">
        <v>35</v>
      </c>
      <c r="B85" s="19"/>
      <c r="C85" s="19"/>
      <c r="D85" s="19"/>
    </row>
    <row r="86" ht="15.75" customHeight="1">
      <c r="A86" s="38" t="s">
        <v>125</v>
      </c>
      <c r="B86" s="19"/>
      <c r="C86" s="19"/>
      <c r="D86" s="19"/>
    </row>
    <row r="87" ht="15.75" customHeight="1">
      <c r="A87" s="36" t="s">
        <v>126</v>
      </c>
      <c r="B87" s="19"/>
      <c r="C87" s="19"/>
      <c r="D87" s="19"/>
    </row>
    <row r="88" ht="15.75" customHeight="1">
      <c r="A88" s="19"/>
      <c r="B88" s="19"/>
      <c r="C88" s="19"/>
      <c r="D88" s="19"/>
    </row>
    <row r="89" ht="15.75" customHeight="1">
      <c r="A89" s="20" t="s">
        <v>127</v>
      </c>
      <c r="B89" s="19"/>
      <c r="C89" s="19"/>
      <c r="D89" s="19"/>
    </row>
    <row r="90" ht="15.75" customHeight="1">
      <c r="A90" s="26" t="s">
        <v>3</v>
      </c>
      <c r="B90" s="40"/>
      <c r="C90" s="19"/>
      <c r="D90" s="19"/>
    </row>
    <row r="91" ht="15.75" customHeight="1">
      <c r="A91" s="41" t="s">
        <v>128</v>
      </c>
      <c r="B91" s="42">
        <f>COUNTA('Campaign Calendar'!$A$6:$A$155)</f>
        <v>0</v>
      </c>
      <c r="C91" s="19"/>
      <c r="D91" s="19"/>
    </row>
    <row r="92" ht="15.75" customHeight="1">
      <c r="A92" s="43" t="s">
        <v>30</v>
      </c>
      <c r="B92" s="44">
        <f>COUNTIF('Campaign Calendar'!$G$6:$G$155,"Live")</f>
        <v>0</v>
      </c>
      <c r="C92" s="19"/>
      <c r="D92" s="19"/>
    </row>
    <row r="93" ht="15.75" customHeight="1">
      <c r="A93" s="41" t="s">
        <v>102</v>
      </c>
      <c r="B93" s="42">
        <f>COUNTIF('Campaign Calendar'!$G$6:$G$155,"Scheduled")</f>
        <v>0</v>
      </c>
      <c r="C93" s="19"/>
      <c r="D93" s="19"/>
    </row>
    <row r="94" ht="15.75" customHeight="1">
      <c r="A94" s="43" t="s">
        <v>100</v>
      </c>
      <c r="B94" s="44">
        <f>COUNTIF('Campaign Calendar'!$G$6:$G$155,"In progress")</f>
        <v>0</v>
      </c>
      <c r="C94" s="19"/>
      <c r="D94" s="19"/>
    </row>
    <row r="95" ht="15.75" customHeight="1">
      <c r="A95" s="41" t="s">
        <v>129</v>
      </c>
      <c r="B95" s="42">
        <f>COUNTIF('Campaign Calendar'!$G$6:$G$155,"Hold")</f>
        <v>0</v>
      </c>
      <c r="C95" s="19"/>
      <c r="D95" s="19"/>
    </row>
    <row r="96" ht="15.75" customHeight="1">
      <c r="A96" s="43" t="s">
        <v>130</v>
      </c>
      <c r="B96" s="44">
        <f>COUNTIF('Campaign Calendar'!$F$6:$F$155,"Client")</f>
        <v>0</v>
      </c>
      <c r="C96" s="24" t="s">
        <v>131</v>
      </c>
      <c r="D96" s="19"/>
    </row>
    <row r="97" ht="15.75" customHeight="1">
      <c r="A97" s="41" t="s">
        <v>132</v>
      </c>
      <c r="B97" s="45">
        <f>IFERROR((COUNTIF('Campaign Calendar'!$G$6:$G$155,"Live")+COUNTIF('Campaign Calendar'!$G$6:$G$155,"Done"))/COUNTA('Campaign Calendar'!$A$6:$A$155),0)</f>
        <v>0</v>
      </c>
      <c r="C97" s="19"/>
      <c r="D97" s="19"/>
    </row>
    <row r="98" ht="15.75" customHeight="1">
      <c r="A98" s="19"/>
      <c r="B98" s="19"/>
      <c r="C98" s="19"/>
      <c r="D98" s="19"/>
    </row>
    <row r="99" ht="15.75" customHeight="1">
      <c r="A99" s="26" t="s">
        <v>133</v>
      </c>
      <c r="B99" s="40"/>
      <c r="C99" s="24" t="s">
        <v>134</v>
      </c>
      <c r="D99" s="19"/>
    </row>
    <row r="100" ht="15.75" customHeight="1">
      <c r="A100" s="43" t="s">
        <v>135</v>
      </c>
      <c r="B100" s="44">
        <f>COUNTIF('Campaign Calendar'!$I$6:$I$155,"&gt;=14")</f>
        <v>0</v>
      </c>
      <c r="C100" s="19"/>
      <c r="D100" s="19"/>
    </row>
    <row r="101" ht="15.75" customHeight="1">
      <c r="A101" s="41" t="s">
        <v>136</v>
      </c>
      <c r="B101" s="42">
        <f>COUNTIFS('Campaign Calendar'!$I$6:$I$155,"&gt;=7",'Campaign Calendar'!$I$6:$I$155,"&lt;=13")</f>
        <v>0</v>
      </c>
      <c r="C101" s="19"/>
      <c r="D101" s="19"/>
    </row>
    <row r="102" ht="15.75" customHeight="1">
      <c r="A102" s="43" t="s">
        <v>137</v>
      </c>
      <c r="B102" s="44">
        <f>COUNTIFS('Campaign Calendar'!$I$6:$I$155,"&gt;=1",'Campaign Calendar'!$I$6:$I$155,"&lt;=6")</f>
        <v>0</v>
      </c>
      <c r="C102" s="19"/>
      <c r="D102" s="19"/>
    </row>
    <row r="103" ht="15.75" customHeight="1">
      <c r="A103" s="41" t="s">
        <v>138</v>
      </c>
      <c r="B103" s="42">
        <f>COUNTIF('Campaign Calendar'!$I$6:$I$155,"&lt;=0")</f>
        <v>0</v>
      </c>
      <c r="C103" s="19"/>
      <c r="D103" s="19"/>
    </row>
    <row r="104" ht="15.75" customHeight="1">
      <c r="A104" s="43" t="s">
        <v>139</v>
      </c>
      <c r="B104" s="46">
        <f>IFERROR(COUNTIFS('Campaign Calendar'!$I$6:$I$155,"&gt;=1",'Campaign Calendar'!$I$6:$I$155,"&lt;=6")/COUNTA('Campaign Calendar'!$A$6:$A$155),0)</f>
        <v>0</v>
      </c>
      <c r="C104" s="24" t="s">
        <v>140</v>
      </c>
      <c r="D104" s="19"/>
    </row>
    <row r="105" ht="15.75" customHeight="1">
      <c r="A105" s="41" t="s">
        <v>141</v>
      </c>
      <c r="B105" s="42">
        <f>IFERROR(MAX('Campaign Calendar'!$I$6:$I$155),0)</f>
        <v>0</v>
      </c>
      <c r="C105" s="19"/>
      <c r="D105" s="19"/>
    </row>
    <row r="106" ht="15.75" customHeight="1">
      <c r="A106" s="43" t="s">
        <v>142</v>
      </c>
      <c r="B106" s="44">
        <f>IFERROR(ROUND(AVERAGE('Campaign Calendar'!$I$6:$I$155),1),0)</f>
        <v>0</v>
      </c>
      <c r="C106" s="19"/>
      <c r="D106" s="19"/>
    </row>
    <row r="107" ht="15.75" customHeight="1">
      <c r="A107" s="19"/>
      <c r="B107" s="19"/>
      <c r="C107" s="19"/>
      <c r="D107" s="19"/>
    </row>
    <row r="108" ht="15.75" customHeight="1">
      <c r="A108" s="26" t="s">
        <v>143</v>
      </c>
      <c r="B108" s="40"/>
      <c r="C108" s="24" t="s">
        <v>144</v>
      </c>
      <c r="D108" s="19"/>
    </row>
    <row r="109" ht="15.75" customHeight="1">
      <c r="A109" s="41" t="s">
        <v>145</v>
      </c>
      <c r="B109" s="42">
        <f>COUNT('Campaign Calendar'!$J$6:$J$155)</f>
        <v>0</v>
      </c>
      <c r="C109" s="19"/>
      <c r="D109" s="19"/>
    </row>
    <row r="110" ht="15.75" customHeight="1">
      <c r="A110" s="43" t="s">
        <v>146</v>
      </c>
      <c r="B110" s="46">
        <f>IFERROR(COUNT('Campaign Calendar'!$J$6:$J$155)/COUNTA('Campaign Calendar'!$A$6:$A$155),0)</f>
        <v>0</v>
      </c>
      <c r="C110" s="19"/>
      <c r="D110" s="19"/>
    </row>
    <row r="111" ht="15.75" customHeight="1">
      <c r="A111" s="41" t="s">
        <v>147</v>
      </c>
      <c r="B111" s="42">
        <f>COUNTIF('Campaign Calendar'!$L$6:$L$155,"None")</f>
        <v>0</v>
      </c>
      <c r="C111" s="24" t="s">
        <v>148</v>
      </c>
      <c r="D111" s="19"/>
    </row>
    <row r="112" ht="15.75" customHeight="1">
      <c r="A112" s="43" t="s">
        <v>149</v>
      </c>
      <c r="B112" s="46">
        <f>IFERROR(COUNTIF('Campaign Calendar'!$L$6:$L$155,"Auto")/COUNTA('Campaign Calendar'!$A$6:$A$155),0)</f>
        <v>0</v>
      </c>
      <c r="C112" s="19"/>
      <c r="D112" s="19"/>
    </row>
    <row r="113" ht="15.75" customHeight="1">
      <c r="A113" s="41" t="s">
        <v>150</v>
      </c>
      <c r="B113" s="42">
        <f>COUNTIFS('Campaign Calendar'!$J$6:$J$155,"&lt;"&amp;TODAY(),'Campaign Calendar'!$G$6:$G$155,"Live")</f>
        <v>0</v>
      </c>
      <c r="C113" s="24" t="s">
        <v>151</v>
      </c>
      <c r="D113" s="19"/>
    </row>
    <row r="114" ht="15.75" customHeight="1">
      <c r="A114" s="19"/>
      <c r="B114" s="19"/>
      <c r="C114" s="19"/>
      <c r="D114" s="19"/>
    </row>
    <row r="115" ht="15.75" customHeight="1">
      <c r="A115" s="26" t="s">
        <v>5</v>
      </c>
      <c r="B115" s="40"/>
      <c r="C115" s="24" t="s">
        <v>152</v>
      </c>
      <c r="D115" s="19"/>
    </row>
    <row r="116" ht="15.75" customHeight="1">
      <c r="A116" s="43" t="s">
        <v>153</v>
      </c>
      <c r="B116" s="44">
        <f>COUNTA('Campaign Calendar'!$N$6:$N$155)</f>
        <v>0</v>
      </c>
      <c r="C116" s="19"/>
      <c r="D116" s="19"/>
    </row>
    <row r="117" ht="15.75" customHeight="1">
      <c r="A117" s="41" t="s">
        <v>154</v>
      </c>
      <c r="B117" s="45">
        <f>IFERROR(COUNTA('Campaign Calendar'!$N$6:$N$155)/COUNTA('Campaign Calendar'!$A$6:$A$155),0)</f>
        <v>0</v>
      </c>
      <c r="C117" s="19"/>
      <c r="D117" s="19"/>
    </row>
    <row r="118" ht="15.75" customHeight="1">
      <c r="A118" s="43" t="s">
        <v>155</v>
      </c>
      <c r="B118" s="44">
        <f>COUNTIF('Campaign Calendar'!$O$6:$O$155,"Event")+COUNTIF('Campaign Calendar'!$O$6:$O$155,"SubEvent")</f>
        <v>0</v>
      </c>
      <c r="C118" s="19"/>
      <c r="D118" s="19"/>
    </row>
    <row r="119" ht="15.75" customHeight="1">
      <c r="A119" s="41" t="s">
        <v>156</v>
      </c>
      <c r="B119" s="42">
        <f>COUNTIF('Campaign Calendar'!$O$6:$O$155,"None")</f>
        <v>0</v>
      </c>
      <c r="C119" s="19"/>
      <c r="D119" s="19"/>
    </row>
    <row r="120" ht="15.75" customHeight="1">
      <c r="A120" s="43" t="s">
        <v>157</v>
      </c>
      <c r="B120" s="44">
        <f>COUNTIF('Campaign Calendar'!$P$6:$P$155,"Live")</f>
        <v>0</v>
      </c>
      <c r="C120" s="19"/>
      <c r="D120" s="19"/>
    </row>
    <row r="121" ht="15.75" customHeight="1">
      <c r="A121" s="41" t="s">
        <v>158</v>
      </c>
      <c r="B121" s="42">
        <f>COUNTIF('Campaign Calendar'!$P$6:$P$155,"To submit")</f>
        <v>0</v>
      </c>
      <c r="C121" s="19"/>
      <c r="D121" s="19"/>
    </row>
    <row r="122" ht="15.75" customHeight="1">
      <c r="A122" s="43" t="s">
        <v>159</v>
      </c>
      <c r="B122" s="44">
        <f>COUNTIF('Campaign Calendar'!$P$6:$P$155,"Missed")</f>
        <v>0</v>
      </c>
      <c r="C122" s="24" t="s">
        <v>160</v>
      </c>
      <c r="D122" s="19"/>
    </row>
    <row r="123" ht="15.75" customHeight="1">
      <c r="A123" s="19"/>
      <c r="B123" s="19"/>
      <c r="C123" s="19"/>
      <c r="D123" s="19"/>
    </row>
    <row r="124" ht="15.75" customHeight="1">
      <c r="A124" s="26" t="s">
        <v>161</v>
      </c>
      <c r="B124" s="40"/>
      <c r="C124" s="24" t="s">
        <v>162</v>
      </c>
      <c r="D124" s="19"/>
    </row>
    <row r="125" ht="15.75" customHeight="1">
      <c r="A125" s="41" t="s">
        <v>26</v>
      </c>
      <c r="B125" s="42">
        <f>COUNTIF('Campaign Calendar'!$C$6:$C$155,$A125)</f>
        <v>0</v>
      </c>
      <c r="C125" s="19"/>
      <c r="D125" s="19"/>
    </row>
    <row r="126" ht="15.75" customHeight="1">
      <c r="A126" s="43" t="s">
        <v>88</v>
      </c>
      <c r="B126" s="44">
        <f>COUNTIF('Campaign Calendar'!$C$6:$C$155,$A126)</f>
        <v>0</v>
      </c>
      <c r="C126" s="19"/>
      <c r="D126" s="19"/>
    </row>
    <row r="127" ht="15.75" customHeight="1">
      <c r="A127" s="41" t="s">
        <v>89</v>
      </c>
      <c r="B127" s="42">
        <f>COUNTIF('Campaign Calendar'!$C$6:$C$155,$A127)</f>
        <v>0</v>
      </c>
      <c r="C127" s="19"/>
      <c r="D127" s="19"/>
    </row>
    <row r="128" ht="15.75" customHeight="1">
      <c r="A128" s="43" t="s">
        <v>90</v>
      </c>
      <c r="B128" s="44">
        <f>COUNTIF('Campaign Calendar'!$C$6:$C$155,$A128)</f>
        <v>0</v>
      </c>
      <c r="C128" s="19"/>
      <c r="D128" s="19"/>
    </row>
    <row r="129" ht="15.75" customHeight="1">
      <c r="A129" s="41" t="s">
        <v>30</v>
      </c>
      <c r="B129" s="42">
        <f>COUNTIF('Campaign Calendar'!$C$6:$C$155,$A129)</f>
        <v>0</v>
      </c>
      <c r="C129" s="19"/>
      <c r="D129" s="19"/>
    </row>
    <row r="130" ht="15.75" customHeight="1">
      <c r="A130" s="43" t="s">
        <v>91</v>
      </c>
      <c r="B130" s="44">
        <f>COUNTIF('Campaign Calendar'!$C$6:$C$155,$A130)</f>
        <v>0</v>
      </c>
      <c r="C130" s="19"/>
      <c r="D130" s="19"/>
    </row>
    <row r="131" ht="15.75" customHeight="1">
      <c r="A131" s="19"/>
      <c r="B131" s="19"/>
      <c r="C131" s="19"/>
      <c r="D131" s="19"/>
    </row>
    <row r="132" ht="15.75" customHeight="1">
      <c r="A132" s="26" t="s">
        <v>163</v>
      </c>
      <c r="B132" s="40"/>
      <c r="C132" s="19"/>
      <c r="D132" s="19"/>
    </row>
    <row r="133" ht="15.75" customHeight="1">
      <c r="A133" s="41" t="s">
        <v>27</v>
      </c>
      <c r="B133" s="42">
        <f>COUNTIF('Campaign Calendar'!$D$6:$D$155,$A133)</f>
        <v>0</v>
      </c>
      <c r="C133" s="19"/>
      <c r="D133" s="19"/>
    </row>
    <row r="134" ht="15.75" customHeight="1">
      <c r="A134" s="43" t="s">
        <v>164</v>
      </c>
      <c r="B134" s="44">
        <f>COUNTIF('Campaign Calendar'!$D$6:$D$155,$A134)</f>
        <v>0</v>
      </c>
      <c r="C134" s="19"/>
      <c r="D134" s="19"/>
    </row>
    <row r="135" ht="15.75" customHeight="1">
      <c r="A135" s="41" t="s">
        <v>165</v>
      </c>
      <c r="B135" s="42">
        <f>COUNTIF('Campaign Calendar'!$D$6:$D$155,$A135)</f>
        <v>0</v>
      </c>
      <c r="C135" s="19"/>
      <c r="D135" s="19"/>
    </row>
    <row r="136" ht="15.75" customHeight="1">
      <c r="A136" s="43" t="s">
        <v>166</v>
      </c>
      <c r="B136" s="44">
        <f>COUNTIF('Campaign Calendar'!$D$6:$D$155,$A136)</f>
        <v>0</v>
      </c>
      <c r="C136" s="19"/>
      <c r="D136" s="19"/>
    </row>
    <row r="137" ht="15.75" customHeight="1">
      <c r="A137" s="41" t="s">
        <v>167</v>
      </c>
      <c r="B137" s="42">
        <f>COUNTIF('Campaign Calendar'!$D$6:$D$155,$A137)</f>
        <v>0</v>
      </c>
      <c r="C137" s="19"/>
      <c r="D137" s="19"/>
    </row>
    <row r="138" ht="15.75" customHeight="1">
      <c r="A138" s="43" t="s">
        <v>168</v>
      </c>
      <c r="B138" s="44">
        <f>COUNTIF('Campaign Calendar'!$D$6:$D$155,$A138)</f>
        <v>0</v>
      </c>
      <c r="C138" s="19"/>
      <c r="D138" s="19"/>
    </row>
    <row r="139" ht="15.75" customHeight="1">
      <c r="A139" s="41" t="s">
        <v>169</v>
      </c>
      <c r="B139" s="42">
        <f>COUNTIF('Campaign Calendar'!$D$6:$D$155,$A139)</f>
        <v>0</v>
      </c>
      <c r="C139" s="19"/>
      <c r="D139" s="19"/>
    </row>
    <row r="140" ht="15.75" customHeight="1">
      <c r="A140" s="43" t="s">
        <v>170</v>
      </c>
      <c r="B140" s="44">
        <f>COUNTIF('Campaign Calendar'!$D$6:$D$155,$A140)</f>
        <v>0</v>
      </c>
      <c r="C140" s="19"/>
      <c r="D140" s="19"/>
    </row>
    <row r="141" ht="15.75" customHeight="1">
      <c r="A141" s="41" t="s">
        <v>171</v>
      </c>
      <c r="B141" s="42">
        <f>COUNTIF('Campaign Calendar'!$D$6:$D$155,$A141)</f>
        <v>0</v>
      </c>
      <c r="C141" s="19"/>
      <c r="D141" s="19"/>
    </row>
    <row r="142" ht="15.75" customHeight="1">
      <c r="A142" s="43" t="s">
        <v>172</v>
      </c>
      <c r="B142" s="44">
        <f>COUNTIF('Campaign Calendar'!$D$6:$D$155,$A142)</f>
        <v>0</v>
      </c>
      <c r="C142" s="19"/>
      <c r="D142" s="19"/>
    </row>
    <row r="143" ht="15.75" customHeight="1">
      <c r="A143" s="41" t="s">
        <v>173</v>
      </c>
      <c r="B143" s="42">
        <f>COUNTIF('Campaign Calendar'!$D$6:$D$155,$A143)</f>
        <v>0</v>
      </c>
      <c r="C143" s="19"/>
      <c r="D143" s="19"/>
    </row>
    <row r="144" ht="15.75" customHeight="1">
      <c r="A144" s="43" t="s">
        <v>21</v>
      </c>
      <c r="B144" s="44">
        <f>COUNTIF('Campaign Calendar'!$D$6:$D$155,$A144)</f>
        <v>0</v>
      </c>
      <c r="C144" s="19"/>
      <c r="D144" s="19"/>
    </row>
    <row r="145" ht="15.75" customHeight="1">
      <c r="A145" s="19"/>
      <c r="B145" s="19"/>
      <c r="C145" s="19"/>
      <c r="D145" s="19"/>
    </row>
    <row r="146" ht="15.75" customHeight="1">
      <c r="A146" s="19"/>
      <c r="B146" s="19"/>
      <c r="C146" s="19"/>
      <c r="D146" s="19"/>
    </row>
    <row r="147" ht="15.75" customHeight="1">
      <c r="A147" s="20" t="s">
        <v>23</v>
      </c>
      <c r="B147" s="19"/>
      <c r="C147" s="19"/>
      <c r="D147" s="19"/>
    </row>
    <row r="148" ht="15.75" customHeight="1">
      <c r="A148" s="24" t="s">
        <v>174</v>
      </c>
      <c r="B148" s="19"/>
      <c r="C148" s="19"/>
      <c r="D148" s="19"/>
    </row>
    <row r="149" ht="15.75" customHeight="1">
      <c r="A149" s="24" t="s">
        <v>175</v>
      </c>
      <c r="B149" s="19"/>
      <c r="C149" s="19"/>
      <c r="D149" s="19"/>
    </row>
    <row r="150" ht="15.75" customHeight="1">
      <c r="A150" s="24" t="s">
        <v>176</v>
      </c>
      <c r="B150" s="19"/>
      <c r="C150" s="19"/>
      <c r="D150" s="19"/>
    </row>
    <row r="151" ht="15.75" customHeight="1">
      <c r="A151" s="24" t="s">
        <v>177</v>
      </c>
      <c r="B151" s="19"/>
      <c r="C151" s="19"/>
      <c r="D151" s="19"/>
    </row>
    <row r="152" ht="15.75" customHeight="1">
      <c r="A152" s="24" t="s">
        <v>178</v>
      </c>
      <c r="B152" s="19"/>
      <c r="C152" s="19"/>
      <c r="D152" s="19"/>
    </row>
    <row r="153" ht="15.75" customHeight="1">
      <c r="A153" s="24" t="s">
        <v>179</v>
      </c>
      <c r="B153" s="19"/>
      <c r="C153" s="19"/>
      <c r="D153" s="19"/>
    </row>
    <row r="154" ht="15.75" customHeight="1">
      <c r="A154" s="19"/>
      <c r="B154" s="19"/>
      <c r="C154" s="19"/>
      <c r="D154" s="19"/>
    </row>
    <row r="155" ht="15.75" customHeight="1">
      <c r="A155" s="47" t="s">
        <v>180</v>
      </c>
      <c r="B155" s="2"/>
      <c r="C155" s="3"/>
      <c r="D155" s="19"/>
    </row>
    <row r="156" ht="15.75" customHeight="1">
      <c r="A156" s="19"/>
      <c r="B156" s="19"/>
      <c r="C156" s="19"/>
      <c r="D156" s="19"/>
    </row>
    <row r="157" ht="15.75" customHeight="1">
      <c r="A157" s="19"/>
      <c r="B157" s="19"/>
      <c r="C157" s="19"/>
      <c r="D157" s="19"/>
    </row>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D1"/>
    <mergeCell ref="A2:D2"/>
    <mergeCell ref="A155:C155"/>
  </mergeCells>
  <printOptions/>
  <pageMargins bottom="1.0" footer="0.0" header="0.0" left="0.75" right="0.75" top="1.0"/>
  <pageSetup paperSize="9" orientation="portrait"/>
  <drawing r:id="rId1"/>
</worksheet>
</file>