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ventory" sheetId="1" state="visible" r:id="rId3"/>
    <sheet name="Legend &amp; Scorecard"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<sst xmlns="http://schemas.openxmlformats.org/spreadsheetml/2006/main" count="168" uniqueCount="153">
  <si>
    <t xml:space="preserve">DIGITAL 6IX</t>
  </si>
  <si>
    <t xml:space="preserve">Content Pruning Inventory  |  [CLIENT]  |  [SITE]  |  [DATA WINDOW]</t>
  </si>
  <si>
    <t xml:space="preserve">PAGE</t>
  </si>
  <si>
    <t xml:space="preserve">PERFORMANCE</t>
  </si>
  <si>
    <t xml:space="preserve">DISCOVERY</t>
  </si>
  <si>
    <t xml:space="preserve">DECISION</t>
  </si>
  <si>
    <t xml:space="preserve">URL</t>
  </si>
  <si>
    <t xml:space="preserve">Title</t>
  </si>
  <si>
    <t xml:space="preserve">Cluster</t>
  </si>
  <si>
    <t xml:space="preserve">Published</t>
  </si>
  <si>
    <t xml:space="preserve">Last Real Update</t>
  </si>
  <si>
    <t xml:space="preserve">Clicks 90d</t>
  </si>
  <si>
    <t xml:space="preserve">Impressions 90d</t>
  </si>
  <si>
    <t xml:space="preserve">Avg Position</t>
  </si>
  <si>
    <t xml:space="preserve">Ref. Domains</t>
  </si>
  <si>
    <t xml:space="preserve">Conversions 90d</t>
  </si>
  <si>
    <t xml:space="preserve">AI Cited</t>
  </si>
  <si>
    <t xml:space="preserve">Cited By</t>
  </si>
  <si>
    <t xml:space="preserve">Prompt It Answers</t>
  </si>
  <si>
    <t xml:space="preserve">In Cluster</t>
  </si>
  <si>
    <t xml:space="preserve">Signal</t>
  </si>
  <si>
    <t xml:space="preserve">Verdict</t>
  </si>
  <si>
    <t xml:space="preserve">Merge Into / Redirect To</t>
  </si>
  <si>
    <t xml:space="preserve">Effort</t>
  </si>
  <si>
    <t xml:space="preserve">Owner</t>
  </si>
  <si>
    <t xml:space="preserve">Status</t>
  </si>
  <si>
    <t xml:space="preserve">Notes</t>
  </si>
  <si>
    <t xml:space="preserve">/example-old-post/</t>
  </si>
  <si>
    <t xml:space="preserve">What Is Topical Authority</t>
  </si>
  <si>
    <t xml:space="preserve">topical authority</t>
  </si>
  <si>
    <t xml:space="preserve">Yes</t>
  </si>
  <si>
    <t xml:space="preserve">Perplexity, ChatGPT</t>
  </si>
  <si>
    <t xml:space="preserve">what is topical authority in seo</t>
  </si>
  <si>
    <t xml:space="preserve">Keep</t>
  </si>
  <si>
    <t xml:space="preserve">Quick win</t>
  </si>
  <si>
    <t xml:space="preserve">Agency</t>
  </si>
  <si>
    <t xml:space="preserve">Not started</t>
  </si>
  <si>
    <t xml:space="preserve">EXAMPLE ROW. Zero clicks, still cited. Delete it whenever, the scorecard counts from row 6.</t>
  </si>
  <si>
    <t xml:space="preserve">Content Pruning Inventory  |  Legend and scorecard</t>
  </si>
  <si>
    <t xml:space="preserve">Setup</t>
  </si>
  <si>
    <t xml:space="preserve">1. Fill the red-outlined cells below, then update the same client line in row 2 of the Inventory tab.</t>
  </si>
  <si>
    <t xml:space="preserve">2. Row 5 on the Inventory tab is a filled example. Delete it whenever, the scorecard counts from row 6.</t>
  </si>
  <si>
    <t xml:space="preserve">3. One row per indexable URL. Export the list from your sitemap, not from memory.</t>
  </si>
  <si>
    <t xml:space="preserve">4. Cluster is the query or topic the page targets. Pages sharing a Cluster are competing with each other.</t>
  </si>
  <si>
    <t xml:space="preserve">5. Fill AI Cited before you decide anything. It is the column that overrides every other signal in this file.</t>
  </si>
  <si>
    <t xml:space="preserve">6. Signal is a suggestion, not an instruction. Verdict is yours. The sheet does not know your business.</t>
  </si>
  <si>
    <t xml:space="preserve">7. The three thresholds below tune Signal for your site. A site with 40 pages and one with 4,000 do not share a definition of dead.</t>
  </si>
  <si>
    <t xml:space="preserve">Client</t>
  </si>
  <si>
    <t xml:space="preserve">Red-outlined cells are yours to fill.</t>
  </si>
  <si>
    <t xml:space="preserve">Site</t>
  </si>
  <si>
    <t xml:space="preserve">Data window</t>
  </si>
  <si>
    <t xml:space="preserve">Audit date</t>
  </si>
  <si>
    <t xml:space="preserve">Auditor</t>
  </si>
  <si>
    <t xml:space="preserve">"Earning" clicks, at least</t>
  </si>
  <si>
    <t xml:space="preserve">Tune these three to your site. They drive the Signal column.</t>
  </si>
  <si>
    <t xml:space="preserve">"Dead" clicks, fewer than</t>
  </si>
  <si>
    <t xml:space="preserve">"Dead" impressions, fewer than</t>
  </si>
  <si>
    <t xml:space="preserve">The rule this file exists for</t>
  </si>
  <si>
    <t xml:space="preserve">•  A page with zero clicks that an AI engine cites is not dead. It is doing the most valuable job on your site.</t>
  </si>
  <si>
    <t xml:space="preserve">•  Every traditional content audit deletes it. Clicks are zero, impressions are low, nobody links to it, so it fails every test ever written for pruning.</t>
  </si>
  <si>
    <t xml:space="preserve">•  But engines quote pages, not rankings. A clean explainer nobody visits can be the source ChatGPT reaches for when someone asks about your category, and deleting it removes you from that answer permanently.</t>
  </si>
  <si>
    <t xml:space="preserve">•  So AI Cited is checked before anything else, and it beats every other signal. If the page is cited, it stays, whatever the traffic says.</t>
  </si>
  <si>
    <t xml:space="preserve">•  That is the entire difference between this and the content audit template you already have.</t>
  </si>
  <si>
    <t xml:space="preserve">Column definitions</t>
  </si>
  <si>
    <t xml:space="preserve">Column</t>
  </si>
  <si>
    <t xml:space="preserve">What it captures</t>
  </si>
  <si>
    <t xml:space="preserve">Why it matters</t>
  </si>
  <si>
    <t xml:space="preserve">Cluster (C)</t>
  </si>
  <si>
    <t xml:space="preserve">The query or topic this page actually targets. Not the title.</t>
  </si>
  <si>
    <t xml:space="preserve">The grouping key, and the most important thing you type. Two pages sharing a Cluster are competing with each other, and In Cluster counts them for you. Be honest here: if two pages differ by the word 'in', they are the same cluster.</t>
  </si>
  <si>
    <t xml:space="preserve">Last Real Update (E)</t>
  </si>
  <si>
    <t xml:space="preserve">The last time someone meaningfully changed the page.</t>
  </si>
  <si>
    <t xml:space="preserve">Not the CMS modified date. A bulk re-save touches every page and changes nothing, and if you record that date you will believe your content is fresher than it is. If you cannot remember editing it, it has not been edited.</t>
  </si>
  <si>
    <t xml:space="preserve">Conversions 90d (J)</t>
  </si>
  <si>
    <t xml:space="preserve">Leads, calls, form fills, whatever counts.</t>
  </si>
  <si>
    <t xml:space="preserve">The column most content audits skip, and the one that stops you deleting the ugly old page that quietly books three calls a month.</t>
  </si>
  <si>
    <t xml:space="preserve">AI Cited (K)</t>
  </si>
  <si>
    <t xml:space="preserve">Has an engine actually quoted this page.</t>
  </si>
  <si>
    <t xml:space="preserve">The column that makes this file different. Check it in ChatGPT, Perplexity, Gemini and AI Overviews before you touch anything. Yes overrides every other signal, including zero traffic.</t>
  </si>
  <si>
    <t xml:space="preserve">Prompt It Answers (M)</t>
  </si>
  <si>
    <t xml:space="preserve">The question this page gets cited for, or should.</t>
  </si>
  <si>
    <t xml:space="preserve">If you cannot write the prompt, the page is not answering anything and that is itself the finding. It is also the input to the GEO tracker if you want to watch it over time.</t>
  </si>
  <si>
    <t xml:space="preserve">In Cluster (N)</t>
  </si>
  <si>
    <t xml:space="preserve">How many pages share this Cluster. Calculated.</t>
  </si>
  <si>
    <t xml:space="preserve">Anything above 1 turns brand red. That is cannibalisation, visible without a tool, and it is usually the largest single problem in an old site.</t>
  </si>
  <si>
    <t xml:space="preserve">Signal (O)</t>
  </si>
  <si>
    <t xml:space="preserve">The file's suggestion, calculated from everything left of it.</t>
  </si>
  <si>
    <t xml:space="preserve">A starting point for the argument, not the end of it. It reads Cited first, then Converting, then cannibalisation, then traffic. Override it whenever you have a reason, and put the reason in Notes.</t>
  </si>
  <si>
    <t xml:space="preserve">Verdict (P)</t>
  </si>
  <si>
    <t xml:space="preserve">Your decision. Keep, Update, Consolidate, Redirect, Noindex, Retire.</t>
  </si>
  <si>
    <t xml:space="preserve">The output. A row without a Verdict is a row you have not finished, and the scorecard counts those separately so you cannot fool yourself about progress.</t>
  </si>
  <si>
    <t xml:space="preserve">Merge Into / Redirect To (Q)</t>
  </si>
  <si>
    <t xml:space="preserve">The destination URL.</t>
  </si>
  <si>
    <t xml:space="preserve">Required for Consolidate and Redirect. A redirect without a decided destination becomes a redirect to the homepage, which is the same as deleting the page but with extra steps.</t>
  </si>
  <si>
    <t xml:space="preserve">Dropdown options and their colours</t>
  </si>
  <si>
    <t xml:space="preserve">Yes is green because a cited page is an asset, whatever its traffic looks like.</t>
  </si>
  <si>
    <t xml:space="preserve">No</t>
  </si>
  <si>
    <t xml:space="preserve">Unknown</t>
  </si>
  <si>
    <t xml:space="preserve">Cannibalising carries brand red. It is the only thing in this file actively costing you something right now.</t>
  </si>
  <si>
    <t xml:space="preserve">Cited: keep</t>
  </si>
  <si>
    <t xml:space="preserve">Converting: keep</t>
  </si>
  <si>
    <t xml:space="preserve">Earning: keep</t>
  </si>
  <si>
    <t xml:space="preserve">Cannibalising: pick one</t>
  </si>
  <si>
    <t xml:space="preserve">Ranking badly: update</t>
  </si>
  <si>
    <t xml:space="preserve">Dead: retire</t>
  </si>
  <si>
    <t xml:space="preserve">Review</t>
  </si>
  <si>
    <t xml:space="preserve">Retire is grey, not red. Removing a dead page is housekeeping, not a failure.</t>
  </si>
  <si>
    <t xml:space="preserve">Update</t>
  </si>
  <si>
    <t xml:space="preserve">Consolidate</t>
  </si>
  <si>
    <t xml:space="preserve">Redirect</t>
  </si>
  <si>
    <t xml:space="preserve">Noindex</t>
  </si>
  <si>
    <t xml:space="preserve">Retire</t>
  </si>
  <si>
    <t xml:space="preserve">Effort (R)</t>
  </si>
  <si>
    <t xml:space="preserve">Heavy is purple. Expensive is not the same as bad.</t>
  </si>
  <si>
    <t xml:space="preserve">Moderate</t>
  </si>
  <si>
    <t xml:space="preserve">Heavy</t>
  </si>
  <si>
    <t xml:space="preserve">Scorecard (live)</t>
  </si>
  <si>
    <t xml:space="preserve">INVENTORY</t>
  </si>
  <si>
    <t xml:space="preserve">Pages in the audit</t>
  </si>
  <si>
    <t xml:space="preserve">Verdict set</t>
  </si>
  <si>
    <t xml:space="preserve">Still undecided</t>
  </si>
  <si>
    <t xml:space="preserve">An unfinished audit should read as unfinished.</t>
  </si>
  <si>
    <t xml:space="preserve">Check this section before you delete anything. It is the reason the file exists.</t>
  </si>
  <si>
    <t xml:space="preserve">Pages cited by AI</t>
  </si>
  <si>
    <t xml:space="preserve">Cited with zero clicks</t>
  </si>
  <si>
    <t xml:space="preserve">The headline number. Every one of these would have been deleted by a traditional content audit, and every one of them is a source an engine reaches for.</t>
  </si>
  <si>
    <t xml:space="preserve">Citation coverage</t>
  </si>
  <si>
    <t xml:space="preserve">Not yet checked for citation</t>
  </si>
  <si>
    <t xml:space="preserve">Do these before you touch the Verdict column.</t>
  </si>
  <si>
    <t xml:space="preserve">CANNIBALISATION</t>
  </si>
  <si>
    <t xml:space="preserve">Usually the largest single problem in a site older than two years.</t>
  </si>
  <si>
    <t xml:space="preserve">Pages sharing a cluster with another</t>
  </si>
  <si>
    <t xml:space="preserve">Flagged cannibalising</t>
  </si>
  <si>
    <t xml:space="preserve">Biggest cluster</t>
  </si>
  <si>
    <t xml:space="preserve">If this reads six, you have six pages arguing over one query and none of them winning.</t>
  </si>
  <si>
    <t xml:space="preserve">DECISIONS</t>
  </si>
  <si>
    <t xml:space="preserve">Index reduction</t>
  </si>
  <si>
    <t xml:space="preserve">How much smaller the indexable site gets. Somewhere between a fifth and a half is normal for a site nobody has edited in three years.</t>
  </si>
  <si>
    <t xml:space="preserve">Clicks you are about to delete</t>
  </si>
  <si>
    <t xml:space="preserve">The honesty check. If this is not close to zero, you are not pruning, you are cutting. Redirect them instead.</t>
  </si>
  <si>
    <t xml:space="preserve">Conversions you are about to delete</t>
  </si>
  <si>
    <t xml:space="preserve">This one should be zero. If it is not, stop and re-read those rows.</t>
  </si>
  <si>
    <t xml:space="preserve">Cited pages you are about to delete</t>
  </si>
  <si>
    <t xml:space="preserve">Should always be zero. Anything here contradicts the one rule this file has.</t>
  </si>
  <si>
    <t xml:space="preserve">Done</t>
  </si>
  <si>
    <t xml:space="preserve">Check AI Cited before you set a single Verdict. Once you have decided a page is dead it is very hard to notice that an engine disagrees.</t>
  </si>
  <si>
    <t xml:space="preserve">Redirect beats Retire almost every time. A 301 keeps the equity and costs nothing. Delete only when there is genuinely nowhere sensible to point.</t>
  </si>
  <si>
    <t xml:space="preserve">Consolidate means the content moves, not just the URL. Merging six thin posts into one thin post is not consolidation, it is a longer thin post.</t>
  </si>
  <si>
    <t xml:space="preserve">Do not trust the CMS modified date. Last Real Update is the date a human changed something on purpose.</t>
  </si>
  <si>
    <t xml:space="preserve">Re-run this file every six to twelve months rather than starting a new one. The trend is the deliverable.</t>
  </si>
  <si>
    <t xml:space="preserve">Formulas and dropdowns run to row 205. Add rows past that and you must extend both.</t>
  </si>
  <si>
    <t xml:space="preserve">Fonts are Noto Sans and Roboto to match the site. Google Sheets has both natively, Excel falls back if they are not installed locally.</t>
  </si>
  <si>
    <t xml:space="preserve">Digital 6ix  |  digital6ix.ca  |  Free to use, edit, and share.</t>
  </si>
</sst>
</file>

<file path=xl/styles.xml><?xml version="1.0" encoding="utf-8"?>
<styleSheet xmlns="http://schemas.openxmlformats.org/spreadsheetml/2006/main">
  <numFmts count="4">
    <numFmt numFmtId="164" formatCode="General"/>
    <numFmt numFmtId="165" formatCode="yyyy\-mm\-dd"/>
    <numFmt numFmtId="166" formatCode="General"/>
    <numFmt numFmtId="167" formatCode="0.0%"/>
  </numFmts>
  <fonts count="24">
    <font>
      <sz val="11"/>
      <color theme="1"/>
      <name val="Calibri"/>
      <family val="2"/>
      <charset val="1"/>
    </font>
    <font>
      <sz val="10"/>
      <name val="Arial"/>
      <family val="0"/>
    </font>
    <font>
      <sz val="10"/>
      <name val="Arial"/>
      <family val="0"/>
    </font>
    <font>
      <sz val="10"/>
      <name val="Arial"/>
      <family val="0"/>
    </font>
    <font>
      <b val="true"/>
      <sz val="16"/>
      <color rgb="FFFFFFFF"/>
      <name val="Noto Sans"/>
      <family val="0"/>
      <charset val="1"/>
    </font>
    <font>
      <sz val="10"/>
      <color rgb="FFC0392B"/>
      <name val="Roboto"/>
      <family val="0"/>
      <charset val="1"/>
    </font>
    <font>
      <b val="true"/>
      <sz val="9"/>
      <color rgb="FFFFFFFF"/>
      <name val="Noto Sans"/>
      <family val="0"/>
      <charset val="1"/>
    </font>
    <font>
      <b val="true"/>
      <sz val="10"/>
      <color rgb="FFFFFFFF"/>
      <name val="Noto Sans"/>
      <family val="0"/>
      <charset val="1"/>
    </font>
    <font>
      <i val="true"/>
      <sz val="10"/>
      <color rgb="FFE8E8E8"/>
      <name val="Roboto"/>
      <family val="0"/>
      <charset val="1"/>
    </font>
    <font>
      <i val="true"/>
      <sz val="9"/>
      <color rgb="FF9A9A9A"/>
      <name val="Roboto"/>
      <family val="0"/>
      <charset val="1"/>
    </font>
    <font>
      <sz val="10"/>
      <color rgb="FFE8E8E8"/>
      <name val="Roboto"/>
      <family val="0"/>
      <charset val="1"/>
    </font>
    <font>
      <sz val="9"/>
      <color rgb="FF9A9A9A"/>
      <name val="Roboto"/>
      <family val="0"/>
      <charset val="1"/>
    </font>
    <font>
      <b val="true"/>
      <sz val="11"/>
      <color rgb="FFFFFFFF"/>
      <name val="Noto Sans"/>
      <family val="0"/>
      <charset val="1"/>
    </font>
    <font>
      <b val="true"/>
      <sz val="10"/>
      <color rgb="FFFFFFFF"/>
      <name val="Roboto"/>
      <family val="0"/>
      <charset val="1"/>
    </font>
    <font>
      <sz val="10"/>
      <color rgb="FFFFFFFF"/>
      <name val="Roboto"/>
      <family val="0"/>
      <charset val="1"/>
    </font>
    <font>
      <i val="true"/>
      <sz val="10"/>
      <color rgb="FF9A9A9A"/>
      <name val="Roboto"/>
      <family val="0"/>
      <charset val="1"/>
    </font>
    <font>
      <sz val="10"/>
      <color rgb="FF9A9A9A"/>
      <name val="Roboto"/>
      <family val="0"/>
      <charset val="1"/>
    </font>
    <font>
      <b val="true"/>
      <sz val="10"/>
      <color rgb="FFE8E8E8"/>
      <name val="Roboto"/>
      <family val="0"/>
      <charset val="1"/>
    </font>
    <font>
      <b val="true"/>
      <sz val="10"/>
      <color rgb="FF5FCB80"/>
      <name val="Roboto"/>
      <family val="0"/>
      <charset val="1"/>
    </font>
    <font>
      <b val="true"/>
      <sz val="10"/>
      <color rgb="FF9A9A9A"/>
      <name val="Roboto"/>
      <family val="0"/>
      <charset val="1"/>
    </font>
    <font>
      <b val="true"/>
      <sz val="10"/>
      <color rgb="FFD9C24A"/>
      <name val="Roboto"/>
      <family val="0"/>
      <charset val="1"/>
    </font>
    <font>
      <b val="true"/>
      <sz val="10"/>
      <color rgb="FF5AB0E8"/>
      <name val="Roboto"/>
      <family val="0"/>
      <charset val="1"/>
    </font>
    <font>
      <b val="true"/>
      <sz val="10"/>
      <color rgb="FF4FD1BC"/>
      <name val="Roboto"/>
      <family val="0"/>
      <charset val="1"/>
    </font>
    <font>
      <b val="true"/>
      <sz val="10"/>
      <color rgb="FFB07FE8"/>
      <name val="Roboto"/>
      <family val="0"/>
      <charset val="1"/>
    </font>
  </fonts>
  <fills count="12">
    <fill>
      <patternFill patternType="none"/>
    </fill>
    <fill>
      <patternFill patternType="gray125"/>
    </fill>
    <fill>
      <patternFill patternType="solid">
        <fgColor rgb="FF060606"/>
        <bgColor rgb="FF000000"/>
      </patternFill>
    </fill>
    <fill>
      <patternFill patternType="solid">
        <fgColor rgb="FF7B0000"/>
        <bgColor rgb="FF800080"/>
      </patternFill>
    </fill>
    <fill>
      <patternFill patternType="solid">
        <fgColor rgb="FF141414"/>
        <bgColor rgb="FF0D0D0D"/>
      </patternFill>
    </fill>
    <fill>
      <patternFill patternType="solid">
        <fgColor rgb="FF0D0D0D"/>
        <bgColor rgb="FF060606"/>
      </patternFill>
    </fill>
    <fill>
      <patternFill patternType="solid">
        <fgColor rgb="FF102A18"/>
        <bgColor rgb="FF0A2A26"/>
      </patternFill>
    </fill>
    <fill>
      <patternFill patternType="solid">
        <fgColor rgb="FF1E1E1E"/>
        <bgColor rgb="FF141414"/>
      </patternFill>
    </fill>
    <fill>
      <patternFill patternType="solid">
        <fgColor rgb="FF2E2608"/>
        <bgColor rgb="FF2A2A2A"/>
      </patternFill>
    </fill>
    <fill>
      <patternFill patternType="solid">
        <fgColor rgb="FF0E2436"/>
        <bgColor rgb="FF0A2A26"/>
      </patternFill>
    </fill>
    <fill>
      <patternFill patternType="solid">
        <fgColor rgb="FF0A2A26"/>
        <bgColor rgb="FF102A18"/>
      </patternFill>
    </fill>
    <fill>
      <patternFill patternType="solid">
        <fgColor rgb="FF241035"/>
        <bgColor rgb="FF1E1E1E"/>
      </patternFill>
    </fill>
  </fills>
  <borders count="4">
    <border diagonalUp="false" diagonalDown="false">
      <left/>
      <right/>
      <top/>
      <bottom/>
      <diagonal/>
    </border>
    <border diagonalUp="false" diagonalDown="false">
      <left style="thin">
        <color rgb="FF2A2A2A"/>
      </left>
      <right style="thin">
        <color rgb="FF2A2A2A"/>
      </right>
      <top style="thin">
        <color rgb="FF2A2A2A"/>
      </top>
      <bottom style="thin">
        <color rgb="FF2A2A2A"/>
      </bottom>
      <diagonal/>
    </border>
    <border diagonalUp="false" diagonalDown="false">
      <left style="thin">
        <color rgb="FF2A2A2A"/>
      </left>
      <right style="thin">
        <color rgb="FF2A2A2A"/>
      </right>
      <top style="medium">
        <color rgb="FFC0392B"/>
      </top>
      <bottom style="thin">
        <color rgb="FF2A2A2A"/>
      </bottom>
      <diagonal/>
    </border>
    <border diagonalUp="false" diagonalDown="false">
      <left style="medium">
        <color rgb="FFC0392B"/>
      </left>
      <right style="medium">
        <color rgb="FFC0392B"/>
      </right>
      <top style="medium">
        <color rgb="FFC0392B"/>
      </top>
      <bottom style="medium">
        <color rgb="FFC0392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general" vertical="top" textRotation="0" wrapText="true" indent="0"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5" fontId="8" fillId="4" borderId="1" xfId="0" applyFont="true" applyBorder="true" applyAlignment="true" applyProtection="false">
      <alignment horizontal="center" vertical="center" textRotation="0" wrapText="false" indent="0" shrinkToFit="false"/>
      <protection locked="true" hidden="false"/>
    </xf>
    <xf numFmtId="166" fontId="9" fillId="4" borderId="1" xfId="0" applyFont="true" applyBorder="true" applyAlignment="true" applyProtection="false">
      <alignment horizontal="center" vertical="center" textRotation="0" wrapText="false" indent="0" shrinkToFit="false"/>
      <protection locked="true" hidden="false"/>
    </xf>
    <xf numFmtId="164" fontId="10" fillId="5" borderId="1" xfId="0" applyFont="true" applyBorder="true" applyAlignment="true" applyProtection="false">
      <alignment horizontal="general" vertical="top" textRotation="0" wrapText="tru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5" fontId="10" fillId="5" borderId="1" xfId="0" applyFont="true" applyBorder="true" applyAlignment="true" applyProtection="false">
      <alignment horizontal="center" vertical="center" textRotation="0" wrapText="false" indent="0" shrinkToFit="false"/>
      <protection locked="true" hidden="false"/>
    </xf>
    <xf numFmtId="164" fontId="11" fillId="5" borderId="1" xfId="0" applyFont="true" applyBorder="true" applyAlignment="true" applyProtection="false">
      <alignment horizontal="center" vertical="center" textRotation="0" wrapText="false" indent="0" shrinkToFit="false"/>
      <protection locked="true" hidden="false"/>
    </xf>
    <xf numFmtId="164" fontId="10" fillId="4" borderId="1" xfId="0" applyFont="true" applyBorder="true" applyAlignment="true" applyProtection="false">
      <alignment horizontal="general" vertical="top" textRotation="0" wrapText="true" indent="0"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5" fontId="10" fillId="4" borderId="1" xfId="0" applyFont="true" applyBorder="true" applyAlignment="true" applyProtection="false">
      <alignment horizontal="center" vertical="center" textRotation="0" wrapText="false" indent="0" shrinkToFit="false"/>
      <protection locked="true" hidden="false"/>
    </xf>
    <xf numFmtId="164" fontId="11" fillId="4" borderId="1"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0" shrinkToFit="false"/>
      <protection locked="true" hidden="false"/>
    </xf>
    <xf numFmtId="164" fontId="14" fillId="4" borderId="3"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5" fontId="14" fillId="4" borderId="3" xfId="0" applyFont="true" applyBorder="true" applyAlignment="true" applyProtection="false">
      <alignment horizontal="center"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false" indent="0" shrinkToFit="false"/>
      <protection locked="true" hidden="false"/>
    </xf>
    <xf numFmtId="164" fontId="17" fillId="4" borderId="1" xfId="0" applyFont="true" applyBorder="true" applyAlignment="true" applyProtection="false">
      <alignment horizontal="general" vertical="top" textRotation="0" wrapText="true" indent="0" shrinkToFit="false"/>
      <protection locked="true" hidden="false"/>
    </xf>
    <xf numFmtId="164" fontId="17" fillId="5" borderId="1" xfId="0" applyFont="true" applyBorder="true" applyAlignment="true" applyProtection="false">
      <alignment horizontal="general" vertical="top" textRotation="0" wrapText="true" indent="0" shrinkToFit="false"/>
      <protection locked="true" hidden="false"/>
    </xf>
    <xf numFmtId="164" fontId="18" fillId="6" borderId="1" xfId="0" applyFont="true" applyBorder="true" applyAlignment="true" applyProtection="false">
      <alignment horizontal="left" vertical="center" textRotation="0" wrapText="false" indent="0" shrinkToFit="false"/>
      <protection locked="true" hidden="false"/>
    </xf>
    <xf numFmtId="164" fontId="19" fillId="7" borderId="1" xfId="0" applyFont="true" applyBorder="true" applyAlignment="true" applyProtection="false">
      <alignment horizontal="left" vertical="center" textRotation="0" wrapText="false" indent="0" shrinkToFit="false"/>
      <protection locked="true" hidden="false"/>
    </xf>
    <xf numFmtId="164" fontId="20" fillId="8" borderId="1" xfId="0" applyFont="true" applyBorder="true" applyAlignment="true" applyProtection="false">
      <alignment horizontal="left" vertical="center" textRotation="0" wrapText="false" indent="0" shrinkToFit="false"/>
      <protection locked="true" hidden="false"/>
    </xf>
    <xf numFmtId="164" fontId="21" fillId="9" borderId="1" xfId="0" applyFont="true" applyBorder="true" applyAlignment="true" applyProtection="false">
      <alignment horizontal="left" vertical="center" textRotation="0" wrapText="false" indent="0" shrinkToFit="false"/>
      <protection locked="true" hidden="false"/>
    </xf>
    <xf numFmtId="164" fontId="22" fillId="10" borderId="1" xfId="0" applyFont="true" applyBorder="true" applyAlignment="true" applyProtection="false">
      <alignment horizontal="left" vertical="center" textRotation="0" wrapText="false" indent="0" shrinkToFit="false"/>
      <protection locked="true" hidden="false"/>
    </xf>
    <xf numFmtId="164" fontId="23" fillId="11" borderId="1" xfId="0" applyFont="true" applyBorder="true" applyAlignment="true" applyProtection="false">
      <alignment horizontal="left" vertical="center"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10" fillId="5" borderId="1" xfId="0" applyFont="true" applyBorder="true" applyAlignment="true" applyProtection="false">
      <alignment horizontal="left" vertical="center" textRotation="0" wrapText="false" indent="0" shrinkToFit="false"/>
      <protection locked="true" hidden="false"/>
    </xf>
    <xf numFmtId="166" fontId="13" fillId="5" borderId="1" xfId="0" applyFont="true" applyBorder="true" applyAlignment="true" applyProtection="false">
      <alignment horizontal="center" vertical="center" textRotation="0" wrapText="false" indent="0" shrinkToFit="false"/>
      <protection locked="true" hidden="false"/>
    </xf>
    <xf numFmtId="164" fontId="10" fillId="4" borderId="1" xfId="0" applyFont="true" applyBorder="true" applyAlignment="true" applyProtection="false">
      <alignment horizontal="left" vertical="center" textRotation="0" wrapText="false" indent="0" shrinkToFit="false"/>
      <protection locked="true" hidden="false"/>
    </xf>
    <xf numFmtId="166" fontId="13" fillId="4" borderId="1" xfId="0" applyFont="true" applyBorder="true" applyAlignment="true" applyProtection="false">
      <alignment horizontal="center" vertical="center" textRotation="0" wrapText="false" indent="0" shrinkToFit="false"/>
      <protection locked="true" hidden="false"/>
    </xf>
    <xf numFmtId="167" fontId="13" fillId="4" borderId="1" xfId="0" applyFont="true" applyBorder="true" applyAlignment="true" applyProtection="false">
      <alignment horizontal="center" vertical="center" textRotation="0" wrapText="false" indent="0" shrinkToFit="false"/>
      <protection locked="true" hidden="false"/>
    </xf>
    <xf numFmtId="167" fontId="13" fillId="5" borderId="1"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9">
    <dxf>
      <font>
        <name val="Roboto"/>
        <charset val="1"/>
        <family val="0"/>
        <b val="1"/>
        <color rgb="FF5FCB80"/>
        <sz val="10"/>
      </font>
    </dxf>
    <dxf>
      <font>
        <name val="Roboto"/>
        <charset val="1"/>
        <family val="0"/>
        <b val="1"/>
        <color rgb="FF9A9A9A"/>
        <sz val="10"/>
      </font>
    </dxf>
    <dxf>
      <font>
        <name val="Roboto"/>
        <charset val="1"/>
        <family val="0"/>
        <b val="1"/>
        <color rgb="FFD9C24A"/>
        <sz val="10"/>
      </font>
    </dxf>
    <dxf>
      <font>
        <name val="Roboto"/>
        <charset val="1"/>
        <family val="0"/>
        <b val="1"/>
        <color rgb="FFFFFFFF"/>
        <sz val="10"/>
      </font>
    </dxf>
    <dxf>
      <font>
        <name val="Roboto"/>
        <charset val="1"/>
        <family val="0"/>
        <b val="1"/>
        <color rgb="FF5AB0E8"/>
        <sz val="10"/>
      </font>
    </dxf>
    <dxf>
      <fill>
        <patternFill>
          <bgColor rgb="FF7B0000"/>
        </patternFill>
      </fill>
    </dxf>
    <dxf>
      <font>
        <name val="Roboto"/>
        <charset val="1"/>
        <family val="0"/>
        <b val="1"/>
        <color rgb="FF4FD1BC"/>
        <sz val="10"/>
      </font>
    </dxf>
    <dxf>
      <font>
        <name val="Roboto"/>
        <charset val="1"/>
        <family val="0"/>
        <b val="1"/>
        <color rgb="FFB07FE8"/>
        <sz val="10"/>
      </font>
    </dxf>
    <dxf>
      <font>
        <name val="Roboto"/>
        <charset val="1"/>
        <family val="0"/>
        <b val="1"/>
        <color rgb="FFFFFFFF"/>
        <sz val="9"/>
      </font>
      <fill>
        <patternFill>
          <bgColor rgb="FF7B0000"/>
        </patternFill>
      </fill>
    </dxf>
  </dxfs>
  <colors>
    <indexedColors>
      <rgbColor rgb="FF000000"/>
      <rgbColor rgb="FFFFFFFF"/>
      <rgbColor rgb="FFFF0000"/>
      <rgbColor rgb="FF00FF00"/>
      <rgbColor rgb="FF0000FF"/>
      <rgbColor rgb="FFFFFF00"/>
      <rgbColor rgb="FFFF00FF"/>
      <rgbColor rgb="FF00FFFF"/>
      <rgbColor rgb="FF7B0000"/>
      <rgbColor rgb="FF008000"/>
      <rgbColor rgb="FF241035"/>
      <rgbColor rgb="FF808000"/>
      <rgbColor rgb="FF060606"/>
      <rgbColor rgb="FF008080"/>
      <rgbColor rgb="FFC0C0C0"/>
      <rgbColor rgb="FF808080"/>
      <rgbColor rgb="FFB07FE8"/>
      <rgbColor rgb="FF993366"/>
      <rgbColor rgb="FFE8E8E8"/>
      <rgbColor rgb="FFCCFFFF"/>
      <rgbColor rgb="FF1E1E1E"/>
      <rgbColor rgb="FFFF8080"/>
      <rgbColor rgb="FF0066CC"/>
      <rgbColor rgb="FFCCCCFF"/>
      <rgbColor rgb="FF0D0D0D"/>
      <rgbColor rgb="FFFF00FF"/>
      <rgbColor rgb="FFFFFF00"/>
      <rgbColor rgb="FF00FFFF"/>
      <rgbColor rgb="FF800080"/>
      <rgbColor rgb="FF141414"/>
      <rgbColor rgb="FF008080"/>
      <rgbColor rgb="FF0000FF"/>
      <rgbColor rgb="FF00CCFF"/>
      <rgbColor rgb="FFCCFFFF"/>
      <rgbColor rgb="FFCCFFCC"/>
      <rgbColor rgb="FFFFFF99"/>
      <rgbColor rgb="FF5AB0E8"/>
      <rgbColor rgb="FFFF99CC"/>
      <rgbColor rgb="FFCC99FF"/>
      <rgbColor rgb="FFFFCC99"/>
      <rgbColor rgb="FF3366FF"/>
      <rgbColor rgb="FF4FD1BC"/>
      <rgbColor rgb="FF99CC00"/>
      <rgbColor rgb="FFD9C24A"/>
      <rgbColor rgb="FFFF9900"/>
      <rgbColor rgb="FFFF6600"/>
      <rgbColor rgb="FF666699"/>
      <rgbColor rgb="FF9A9A9A"/>
      <rgbColor rgb="FF0E2436"/>
      <rgbColor rgb="FF5FCB80"/>
      <rgbColor rgb="FF102A18"/>
      <rgbColor rgb="FF2E2608"/>
      <rgbColor rgb="FFC0392B"/>
      <rgbColor rgb="FF993366"/>
      <rgbColor rgb="FF0A2A26"/>
      <rgbColor rgb="FF2A2A2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B0000"/>
    <pageSetUpPr fitToPage="false"/>
  </sheetPr>
  <dimension ref="A1:U20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4" topLeftCell="D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6"/>
    <col collapsed="false" customWidth="true" hidden="false" outlineLevel="0" max="2" min="2" style="0" width="38"/>
    <col collapsed="false" customWidth="true" hidden="false" outlineLevel="0" max="3" min="3" style="0" width="24"/>
    <col collapsed="false" customWidth="true" hidden="false" outlineLevel="0" max="4" min="4" style="0" width="12"/>
    <col collapsed="false" customWidth="true" hidden="false" outlineLevel="0" max="5" min="5" style="0" width="15"/>
    <col collapsed="false" customWidth="true" hidden="false" outlineLevel="0" max="6" min="6" style="0" width="10"/>
    <col collapsed="false" customWidth="true" hidden="false" outlineLevel="0" max="7" min="7" style="0" width="13"/>
    <col collapsed="false" customWidth="true" hidden="false" outlineLevel="0" max="8" min="8" style="0" width="11"/>
    <col collapsed="false" customWidth="true" hidden="false" outlineLevel="0" max="9" min="9" style="0" width="12"/>
    <col collapsed="false" customWidth="true" hidden="false" outlineLevel="0" max="10" min="10" style="0" width="13"/>
    <col collapsed="false" customWidth="true" hidden="false" outlineLevel="0" max="11" min="11" style="0" width="11"/>
    <col collapsed="false" customWidth="true" hidden="false" outlineLevel="0" max="12" min="12" style="0" width="16"/>
    <col collapsed="false" customWidth="true" hidden="false" outlineLevel="0" max="13" min="13" style="0" width="40"/>
    <col collapsed="false" customWidth="true" hidden="false" outlineLevel="0" max="14" min="14" style="0" width="10"/>
    <col collapsed="false" customWidth="true" hidden="false" outlineLevel="0" max="15" min="15" style="0" width="27"/>
    <col collapsed="false" customWidth="true" hidden="false" outlineLevel="0" max="16" min="16" style="0" width="14"/>
    <col collapsed="false" customWidth="true" hidden="false" outlineLevel="0" max="17" min="17" style="0" width="34"/>
    <col collapsed="false" customWidth="true" hidden="false" outlineLevel="0" max="19" min="18" style="0" width="12"/>
    <col collapsed="false" customWidth="true" hidden="false" outlineLevel="0" max="20" min="20" style="0" width="13"/>
    <col collapsed="false" customWidth="true" hidden="false" outlineLevel="0" max="21" min="21" style="0" width="34"/>
  </cols>
  <sheetData>
    <row r="1" customFormat="false" ht="33.75" hidden="false" customHeight="true" outlineLevel="0" collapsed="false">
      <c r="A1" s="1" t="s">
        <v>0</v>
      </c>
      <c r="B1" s="1"/>
      <c r="C1" s="1"/>
      <c r="D1" s="1"/>
      <c r="E1" s="1"/>
      <c r="F1" s="1"/>
      <c r="G1" s="1"/>
      <c r="H1" s="1"/>
      <c r="I1" s="1"/>
      <c r="J1" s="1"/>
      <c r="K1" s="1"/>
      <c r="L1" s="1"/>
      <c r="M1" s="1"/>
      <c r="N1" s="1"/>
      <c r="O1" s="1"/>
      <c r="P1" s="1"/>
      <c r="Q1" s="1"/>
      <c r="R1" s="1"/>
      <c r="S1" s="1"/>
      <c r="T1" s="1"/>
      <c r="U1" s="1"/>
    </row>
    <row r="2" customFormat="false" ht="19.5" hidden="false" customHeight="true" outlineLevel="0" collapsed="false">
      <c r="A2" s="2" t="s">
        <v>1</v>
      </c>
      <c r="B2" s="2"/>
      <c r="C2" s="2"/>
      <c r="D2" s="2"/>
      <c r="E2" s="2"/>
      <c r="F2" s="2"/>
      <c r="G2" s="2"/>
      <c r="H2" s="2"/>
      <c r="I2" s="2"/>
      <c r="J2" s="2"/>
      <c r="K2" s="2"/>
      <c r="L2" s="2"/>
      <c r="M2" s="2"/>
      <c r="N2" s="2"/>
      <c r="O2" s="2"/>
      <c r="P2" s="2"/>
      <c r="Q2" s="2"/>
      <c r="R2" s="2"/>
      <c r="S2" s="2"/>
      <c r="T2" s="2"/>
      <c r="U2" s="2"/>
    </row>
    <row r="3" customFormat="false" ht="18" hidden="false" customHeight="true" outlineLevel="0" collapsed="false">
      <c r="A3" s="3" t="s">
        <v>2</v>
      </c>
      <c r="B3" s="3"/>
      <c r="C3" s="3"/>
      <c r="D3" s="3"/>
      <c r="E3" s="3"/>
      <c r="F3" s="4" t="s">
        <v>3</v>
      </c>
      <c r="G3" s="4"/>
      <c r="H3" s="4"/>
      <c r="I3" s="4"/>
      <c r="J3" s="4"/>
      <c r="K3" s="3" t="s">
        <v>4</v>
      </c>
      <c r="L3" s="3"/>
      <c r="M3" s="3"/>
      <c r="N3" s="4" t="s">
        <v>5</v>
      </c>
      <c r="O3" s="4"/>
      <c r="P3" s="4"/>
      <c r="Q3" s="4"/>
      <c r="R3" s="4"/>
      <c r="S3" s="4"/>
      <c r="T3" s="4"/>
      <c r="U3" s="4"/>
    </row>
    <row r="4" customFormat="false" ht="30" hidden="false" customHeight="true" outlineLevel="0" collapsed="false">
      <c r="A4" s="5" t="s">
        <v>6</v>
      </c>
      <c r="B4" s="5" t="s">
        <v>7</v>
      </c>
      <c r="C4" s="5" t="s">
        <v>8</v>
      </c>
      <c r="D4" s="5" t="s">
        <v>9</v>
      </c>
      <c r="E4" s="5" t="s">
        <v>10</v>
      </c>
      <c r="F4" s="5" t="s">
        <v>11</v>
      </c>
      <c r="G4" s="5" t="s">
        <v>12</v>
      </c>
      <c r="H4" s="5" t="s">
        <v>13</v>
      </c>
      <c r="I4" s="5" t="s">
        <v>14</v>
      </c>
      <c r="J4" s="5" t="s">
        <v>15</v>
      </c>
      <c r="K4" s="5" t="s">
        <v>16</v>
      </c>
      <c r="L4" s="5" t="s">
        <v>17</v>
      </c>
      <c r="M4" s="5" t="s">
        <v>18</v>
      </c>
      <c r="N4" s="5" t="s">
        <v>19</v>
      </c>
      <c r="O4" s="5" t="s">
        <v>20</v>
      </c>
      <c r="P4" s="5" t="s">
        <v>21</v>
      </c>
      <c r="Q4" s="5" t="s">
        <v>22</v>
      </c>
      <c r="R4" s="5" t="s">
        <v>23</v>
      </c>
      <c r="S4" s="5" t="s">
        <v>24</v>
      </c>
      <c r="T4" s="5" t="s">
        <v>25</v>
      </c>
      <c r="U4" s="5" t="s">
        <v>26</v>
      </c>
    </row>
    <row r="5" customFormat="false" ht="35.05" hidden="false" customHeight="false" outlineLevel="0" collapsed="false">
      <c r="A5" s="6" t="s">
        <v>27</v>
      </c>
      <c r="B5" s="6" t="s">
        <v>28</v>
      </c>
      <c r="C5" s="7" t="s">
        <v>29</v>
      </c>
      <c r="D5" s="8" t="n">
        <v>45362</v>
      </c>
      <c r="E5" s="8" t="n">
        <v>45362</v>
      </c>
      <c r="F5" s="7" t="n">
        <v>0</v>
      </c>
      <c r="G5" s="7" t="n">
        <v>140</v>
      </c>
      <c r="H5" s="7"/>
      <c r="I5" s="7" t="n">
        <v>3</v>
      </c>
      <c r="J5" s="7" t="n">
        <v>0</v>
      </c>
      <c r="K5" s="7" t="s">
        <v>30</v>
      </c>
      <c r="L5" s="7" t="s">
        <v>31</v>
      </c>
      <c r="M5" s="6" t="s">
        <v>32</v>
      </c>
      <c r="N5" s="9" t="n">
        <f aca="false">IF($C5="","",COUNTIF($C$5:$C$205,$C5))</f>
        <v>1</v>
      </c>
      <c r="O5" s="7" t="str">
        <f aca="false">IF($A5="","",IF($K5="Yes","Cited: keep",IF(AND($J5&lt;&gt;"",$J5&gt;0),"Converting: keep",IF($N5&gt;1,"Cannibalising: pick one",IF(AND($F5&lt;&gt;"",$F5&gt;='Legend &amp; Scorecard'!$B$18),"Earning: keep",IF(AND($G5&lt;&gt;"",$G5&gt;=500,$H5&lt;&gt;"",$H5&gt;10),"Ranking badly: update",IF(AND($F5&lt;&gt;"",$F5&lt;'Legend &amp; Scorecard'!$B$19,$G5&lt;&gt;"",$G5&lt;'Legend &amp; Scorecard'!$B$20,$I5&lt;2),"Dead: retire","Review")))))))</f>
        <v>Cited: keep</v>
      </c>
      <c r="P5" s="7" t="s">
        <v>33</v>
      </c>
      <c r="Q5" s="6"/>
      <c r="R5" s="7" t="s">
        <v>34</v>
      </c>
      <c r="S5" s="7" t="s">
        <v>35</v>
      </c>
      <c r="T5" s="7" t="s">
        <v>36</v>
      </c>
      <c r="U5" s="6" t="s">
        <v>37</v>
      </c>
    </row>
    <row r="6" customFormat="false" ht="15" hidden="false" customHeight="false" outlineLevel="0" collapsed="false">
      <c r="A6" s="10"/>
      <c r="B6" s="10"/>
      <c r="C6" s="11"/>
      <c r="D6" s="12"/>
      <c r="E6" s="12"/>
      <c r="F6" s="11"/>
      <c r="G6" s="11"/>
      <c r="H6" s="11"/>
      <c r="I6" s="11"/>
      <c r="J6" s="11"/>
      <c r="K6" s="11"/>
      <c r="L6" s="11"/>
      <c r="M6" s="10"/>
      <c r="N6" s="13" t="str">
        <f aca="false">IF($C6="","",COUNTIF($C$5:$C$205,$C6))</f>
        <v/>
      </c>
      <c r="O6" s="11" t="str">
        <f aca="false">IF($A6="","",IF($K6="Yes","Cited: keep",IF(AND($J6&lt;&gt;"",$J6&gt;0),"Converting: keep",IF($N6&gt;1,"Cannibalising: pick one",IF(AND($F6&lt;&gt;"",$F6&gt;='Legend &amp; Scorecard'!$B$18),"Earning: keep",IF(AND($G6&lt;&gt;"",$G6&gt;=500,$H6&lt;&gt;"",$H6&gt;10),"Ranking badly: update",IF(AND($F6&lt;&gt;"",$F6&lt;'Legend &amp; Scorecard'!$B$19,$G6&lt;&gt;"",$G6&lt;'Legend &amp; Scorecard'!$B$20,$I6&lt;2),"Dead: retire","Review")))))))</f>
        <v/>
      </c>
      <c r="P6" s="11"/>
      <c r="Q6" s="10"/>
      <c r="R6" s="11"/>
      <c r="S6" s="11"/>
      <c r="T6" s="11"/>
      <c r="U6" s="10"/>
    </row>
    <row r="7" customFormat="false" ht="15" hidden="false" customHeight="false" outlineLevel="0" collapsed="false">
      <c r="A7" s="14"/>
      <c r="B7" s="14"/>
      <c r="C7" s="15"/>
      <c r="D7" s="16"/>
      <c r="E7" s="16"/>
      <c r="F7" s="15"/>
      <c r="G7" s="15"/>
      <c r="H7" s="15"/>
      <c r="I7" s="15"/>
      <c r="J7" s="15"/>
      <c r="K7" s="15"/>
      <c r="L7" s="15"/>
      <c r="M7" s="14"/>
      <c r="N7" s="17" t="str">
        <f aca="false">IF($C7="","",COUNTIF($C$5:$C$205,$C7))</f>
        <v/>
      </c>
      <c r="O7" s="15" t="str">
        <f aca="false">IF($A7="","",IF($K7="Yes","Cited: keep",IF(AND($J7&lt;&gt;"",$J7&gt;0),"Converting: keep",IF($N7&gt;1,"Cannibalising: pick one",IF(AND($F7&lt;&gt;"",$F7&gt;='Legend &amp; Scorecard'!$B$18),"Earning: keep",IF(AND($G7&lt;&gt;"",$G7&gt;=500,$H7&lt;&gt;"",$H7&gt;10),"Ranking badly: update",IF(AND($F7&lt;&gt;"",$F7&lt;'Legend &amp; Scorecard'!$B$19,$G7&lt;&gt;"",$G7&lt;'Legend &amp; Scorecard'!$B$20,$I7&lt;2),"Dead: retire","Review")))))))</f>
        <v/>
      </c>
      <c r="P7" s="15"/>
      <c r="Q7" s="14"/>
      <c r="R7" s="15"/>
      <c r="S7" s="15"/>
      <c r="T7" s="15"/>
      <c r="U7" s="14"/>
    </row>
    <row r="8" customFormat="false" ht="15" hidden="false" customHeight="false" outlineLevel="0" collapsed="false">
      <c r="A8" s="10"/>
      <c r="B8" s="10"/>
      <c r="C8" s="11"/>
      <c r="D8" s="12"/>
      <c r="E8" s="12"/>
      <c r="F8" s="11"/>
      <c r="G8" s="11"/>
      <c r="H8" s="11"/>
      <c r="I8" s="11"/>
      <c r="J8" s="11"/>
      <c r="K8" s="11"/>
      <c r="L8" s="11"/>
      <c r="M8" s="10"/>
      <c r="N8" s="13" t="str">
        <f aca="false">IF($C8="","",COUNTIF($C$5:$C$205,$C8))</f>
        <v/>
      </c>
      <c r="O8" s="11" t="str">
        <f aca="false">IF($A8="","",IF($K8="Yes","Cited: keep",IF(AND($J8&lt;&gt;"",$J8&gt;0),"Converting: keep",IF($N8&gt;1,"Cannibalising: pick one",IF(AND($F8&lt;&gt;"",$F8&gt;='Legend &amp; Scorecard'!$B$18),"Earning: keep",IF(AND($G8&lt;&gt;"",$G8&gt;=500,$H8&lt;&gt;"",$H8&gt;10),"Ranking badly: update",IF(AND($F8&lt;&gt;"",$F8&lt;'Legend &amp; Scorecard'!$B$19,$G8&lt;&gt;"",$G8&lt;'Legend &amp; Scorecard'!$B$20,$I8&lt;2),"Dead: retire","Review")))))))</f>
        <v/>
      </c>
      <c r="P8" s="11"/>
      <c r="Q8" s="10"/>
      <c r="R8" s="11"/>
      <c r="S8" s="11"/>
      <c r="T8" s="11"/>
      <c r="U8" s="10"/>
    </row>
    <row r="9" customFormat="false" ht="15" hidden="false" customHeight="false" outlineLevel="0" collapsed="false">
      <c r="A9" s="14"/>
      <c r="B9" s="14"/>
      <c r="C9" s="15"/>
      <c r="D9" s="16"/>
      <c r="E9" s="16"/>
      <c r="F9" s="15"/>
      <c r="G9" s="15"/>
      <c r="H9" s="15"/>
      <c r="I9" s="15"/>
      <c r="J9" s="15"/>
      <c r="K9" s="15"/>
      <c r="L9" s="15"/>
      <c r="M9" s="14"/>
      <c r="N9" s="17" t="str">
        <f aca="false">IF($C9="","",COUNTIF($C$5:$C$205,$C9))</f>
        <v/>
      </c>
      <c r="O9" s="15" t="str">
        <f aca="false">IF($A9="","",IF($K9="Yes","Cited: keep",IF(AND($J9&lt;&gt;"",$J9&gt;0),"Converting: keep",IF($N9&gt;1,"Cannibalising: pick one",IF(AND($F9&lt;&gt;"",$F9&gt;='Legend &amp; Scorecard'!$B$18),"Earning: keep",IF(AND($G9&lt;&gt;"",$G9&gt;=500,$H9&lt;&gt;"",$H9&gt;10),"Ranking badly: update",IF(AND($F9&lt;&gt;"",$F9&lt;'Legend &amp; Scorecard'!$B$19,$G9&lt;&gt;"",$G9&lt;'Legend &amp; Scorecard'!$B$20,$I9&lt;2),"Dead: retire","Review")))))))</f>
        <v/>
      </c>
      <c r="P9" s="15"/>
      <c r="Q9" s="14"/>
      <c r="R9" s="15"/>
      <c r="S9" s="15"/>
      <c r="T9" s="15"/>
      <c r="U9" s="14"/>
    </row>
    <row r="10" customFormat="false" ht="15" hidden="false" customHeight="false" outlineLevel="0" collapsed="false">
      <c r="A10" s="10"/>
      <c r="B10" s="10"/>
      <c r="C10" s="11"/>
      <c r="D10" s="12"/>
      <c r="E10" s="12"/>
      <c r="F10" s="11"/>
      <c r="G10" s="11"/>
      <c r="H10" s="11"/>
      <c r="I10" s="11"/>
      <c r="J10" s="11"/>
      <c r="K10" s="11"/>
      <c r="L10" s="11"/>
      <c r="M10" s="10"/>
      <c r="N10" s="13" t="str">
        <f aca="false">IF($C10="","",COUNTIF($C$5:$C$205,$C10))</f>
        <v/>
      </c>
      <c r="O10" s="11" t="str">
        <f aca="false">IF($A10="","",IF($K10="Yes","Cited: keep",IF(AND($J10&lt;&gt;"",$J10&gt;0),"Converting: keep",IF($N10&gt;1,"Cannibalising: pick one",IF(AND($F10&lt;&gt;"",$F10&gt;='Legend &amp; Scorecard'!$B$18),"Earning: keep",IF(AND($G10&lt;&gt;"",$G10&gt;=500,$H10&lt;&gt;"",$H10&gt;10),"Ranking badly: update",IF(AND($F10&lt;&gt;"",$F10&lt;'Legend &amp; Scorecard'!$B$19,$G10&lt;&gt;"",$G10&lt;'Legend &amp; Scorecard'!$B$20,$I10&lt;2),"Dead: retire","Review")))))))</f>
        <v/>
      </c>
      <c r="P10" s="11"/>
      <c r="Q10" s="10"/>
      <c r="R10" s="11"/>
      <c r="S10" s="11"/>
      <c r="T10" s="11"/>
      <c r="U10" s="10"/>
    </row>
    <row r="11" customFormat="false" ht="15" hidden="false" customHeight="false" outlineLevel="0" collapsed="false">
      <c r="A11" s="14"/>
      <c r="B11" s="14"/>
      <c r="C11" s="15"/>
      <c r="D11" s="16"/>
      <c r="E11" s="16"/>
      <c r="F11" s="15"/>
      <c r="G11" s="15"/>
      <c r="H11" s="15"/>
      <c r="I11" s="15"/>
      <c r="J11" s="15"/>
      <c r="K11" s="15"/>
      <c r="L11" s="15"/>
      <c r="M11" s="14"/>
      <c r="N11" s="17" t="str">
        <f aca="false">IF($C11="","",COUNTIF($C$5:$C$205,$C11))</f>
        <v/>
      </c>
      <c r="O11" s="15" t="str">
        <f aca="false">IF($A11="","",IF($K11="Yes","Cited: keep",IF(AND($J11&lt;&gt;"",$J11&gt;0),"Converting: keep",IF($N11&gt;1,"Cannibalising: pick one",IF(AND($F11&lt;&gt;"",$F11&gt;='Legend &amp; Scorecard'!$B$18),"Earning: keep",IF(AND($G11&lt;&gt;"",$G11&gt;=500,$H11&lt;&gt;"",$H11&gt;10),"Ranking badly: update",IF(AND($F11&lt;&gt;"",$F11&lt;'Legend &amp; Scorecard'!$B$19,$G11&lt;&gt;"",$G11&lt;'Legend &amp; Scorecard'!$B$20,$I11&lt;2),"Dead: retire","Review")))))))</f>
        <v/>
      </c>
      <c r="P11" s="15"/>
      <c r="Q11" s="14"/>
      <c r="R11" s="15"/>
      <c r="S11" s="15"/>
      <c r="T11" s="15"/>
      <c r="U11" s="14"/>
    </row>
    <row r="12" customFormat="false" ht="15" hidden="false" customHeight="false" outlineLevel="0" collapsed="false">
      <c r="A12" s="10"/>
      <c r="B12" s="10"/>
      <c r="C12" s="11"/>
      <c r="D12" s="12"/>
      <c r="E12" s="12"/>
      <c r="F12" s="11"/>
      <c r="G12" s="11"/>
      <c r="H12" s="11"/>
      <c r="I12" s="11"/>
      <c r="J12" s="11"/>
      <c r="K12" s="11"/>
      <c r="L12" s="11"/>
      <c r="M12" s="10"/>
      <c r="N12" s="13" t="str">
        <f aca="false">IF($C12="","",COUNTIF($C$5:$C$205,$C12))</f>
        <v/>
      </c>
      <c r="O12" s="11" t="str">
        <f aca="false">IF($A12="","",IF($K12="Yes","Cited: keep",IF(AND($J12&lt;&gt;"",$J12&gt;0),"Converting: keep",IF($N12&gt;1,"Cannibalising: pick one",IF(AND($F12&lt;&gt;"",$F12&gt;='Legend &amp; Scorecard'!$B$18),"Earning: keep",IF(AND($G12&lt;&gt;"",$G12&gt;=500,$H12&lt;&gt;"",$H12&gt;10),"Ranking badly: update",IF(AND($F12&lt;&gt;"",$F12&lt;'Legend &amp; Scorecard'!$B$19,$G12&lt;&gt;"",$G12&lt;'Legend &amp; Scorecard'!$B$20,$I12&lt;2),"Dead: retire","Review")))))))</f>
        <v/>
      </c>
      <c r="P12" s="11"/>
      <c r="Q12" s="10"/>
      <c r="R12" s="11"/>
      <c r="S12" s="11"/>
      <c r="T12" s="11"/>
      <c r="U12" s="10"/>
    </row>
    <row r="13" customFormat="false" ht="15" hidden="false" customHeight="false" outlineLevel="0" collapsed="false">
      <c r="A13" s="14"/>
      <c r="B13" s="14"/>
      <c r="C13" s="15"/>
      <c r="D13" s="16"/>
      <c r="E13" s="16"/>
      <c r="F13" s="15"/>
      <c r="G13" s="15"/>
      <c r="H13" s="15"/>
      <c r="I13" s="15"/>
      <c r="J13" s="15"/>
      <c r="K13" s="15"/>
      <c r="L13" s="15"/>
      <c r="M13" s="14"/>
      <c r="N13" s="17" t="str">
        <f aca="false">IF($C13="","",COUNTIF($C$5:$C$205,$C13))</f>
        <v/>
      </c>
      <c r="O13" s="15" t="str">
        <f aca="false">IF($A13="","",IF($K13="Yes","Cited: keep",IF(AND($J13&lt;&gt;"",$J13&gt;0),"Converting: keep",IF($N13&gt;1,"Cannibalising: pick one",IF(AND($F13&lt;&gt;"",$F13&gt;='Legend &amp; Scorecard'!$B$18),"Earning: keep",IF(AND($G13&lt;&gt;"",$G13&gt;=500,$H13&lt;&gt;"",$H13&gt;10),"Ranking badly: update",IF(AND($F13&lt;&gt;"",$F13&lt;'Legend &amp; Scorecard'!$B$19,$G13&lt;&gt;"",$G13&lt;'Legend &amp; Scorecard'!$B$20,$I13&lt;2),"Dead: retire","Review")))))))</f>
        <v/>
      </c>
      <c r="P13" s="15"/>
      <c r="Q13" s="14"/>
      <c r="R13" s="15"/>
      <c r="S13" s="15"/>
      <c r="T13" s="15"/>
      <c r="U13" s="14"/>
    </row>
    <row r="14" customFormat="false" ht="15" hidden="false" customHeight="false" outlineLevel="0" collapsed="false">
      <c r="A14" s="10"/>
      <c r="B14" s="10"/>
      <c r="C14" s="11"/>
      <c r="D14" s="12"/>
      <c r="E14" s="12"/>
      <c r="F14" s="11"/>
      <c r="G14" s="11"/>
      <c r="H14" s="11"/>
      <c r="I14" s="11"/>
      <c r="J14" s="11"/>
      <c r="K14" s="11"/>
      <c r="L14" s="11"/>
      <c r="M14" s="10"/>
      <c r="N14" s="13" t="str">
        <f aca="false">IF($C14="","",COUNTIF($C$5:$C$205,$C14))</f>
        <v/>
      </c>
      <c r="O14" s="11" t="str">
        <f aca="false">IF($A14="","",IF($K14="Yes","Cited: keep",IF(AND($J14&lt;&gt;"",$J14&gt;0),"Converting: keep",IF($N14&gt;1,"Cannibalising: pick one",IF(AND($F14&lt;&gt;"",$F14&gt;='Legend &amp; Scorecard'!$B$18),"Earning: keep",IF(AND($G14&lt;&gt;"",$G14&gt;=500,$H14&lt;&gt;"",$H14&gt;10),"Ranking badly: update",IF(AND($F14&lt;&gt;"",$F14&lt;'Legend &amp; Scorecard'!$B$19,$G14&lt;&gt;"",$G14&lt;'Legend &amp; Scorecard'!$B$20,$I14&lt;2),"Dead: retire","Review")))))))</f>
        <v/>
      </c>
      <c r="P14" s="11"/>
      <c r="Q14" s="10"/>
      <c r="R14" s="11"/>
      <c r="S14" s="11"/>
      <c r="T14" s="11"/>
      <c r="U14" s="10"/>
    </row>
    <row r="15" customFormat="false" ht="15" hidden="false" customHeight="false" outlineLevel="0" collapsed="false">
      <c r="A15" s="14"/>
      <c r="B15" s="14"/>
      <c r="C15" s="15"/>
      <c r="D15" s="16"/>
      <c r="E15" s="16"/>
      <c r="F15" s="15"/>
      <c r="G15" s="15"/>
      <c r="H15" s="15"/>
      <c r="I15" s="15"/>
      <c r="J15" s="15"/>
      <c r="K15" s="15"/>
      <c r="L15" s="15"/>
      <c r="M15" s="14"/>
      <c r="N15" s="17" t="str">
        <f aca="false">IF($C15="","",COUNTIF($C$5:$C$205,$C15))</f>
        <v/>
      </c>
      <c r="O15" s="15" t="str">
        <f aca="false">IF($A15="","",IF($K15="Yes","Cited: keep",IF(AND($J15&lt;&gt;"",$J15&gt;0),"Converting: keep",IF($N15&gt;1,"Cannibalising: pick one",IF(AND($F15&lt;&gt;"",$F15&gt;='Legend &amp; Scorecard'!$B$18),"Earning: keep",IF(AND($G15&lt;&gt;"",$G15&gt;=500,$H15&lt;&gt;"",$H15&gt;10),"Ranking badly: update",IF(AND($F15&lt;&gt;"",$F15&lt;'Legend &amp; Scorecard'!$B$19,$G15&lt;&gt;"",$G15&lt;'Legend &amp; Scorecard'!$B$20,$I15&lt;2),"Dead: retire","Review")))))))</f>
        <v/>
      </c>
      <c r="P15" s="15"/>
      <c r="Q15" s="14"/>
      <c r="R15" s="15"/>
      <c r="S15" s="15"/>
      <c r="T15" s="15"/>
      <c r="U15" s="14"/>
    </row>
    <row r="16" customFormat="false" ht="15" hidden="false" customHeight="false" outlineLevel="0" collapsed="false">
      <c r="A16" s="10"/>
      <c r="B16" s="10"/>
      <c r="C16" s="11"/>
      <c r="D16" s="12"/>
      <c r="E16" s="12"/>
      <c r="F16" s="11"/>
      <c r="G16" s="11"/>
      <c r="H16" s="11"/>
      <c r="I16" s="11"/>
      <c r="J16" s="11"/>
      <c r="K16" s="11"/>
      <c r="L16" s="11"/>
      <c r="M16" s="10"/>
      <c r="N16" s="13" t="str">
        <f aca="false">IF($C16="","",COUNTIF($C$5:$C$205,$C16))</f>
        <v/>
      </c>
      <c r="O16" s="11" t="str">
        <f aca="false">IF($A16="","",IF($K16="Yes","Cited: keep",IF(AND($J16&lt;&gt;"",$J16&gt;0),"Converting: keep",IF($N16&gt;1,"Cannibalising: pick one",IF(AND($F16&lt;&gt;"",$F16&gt;='Legend &amp; Scorecard'!$B$18),"Earning: keep",IF(AND($G16&lt;&gt;"",$G16&gt;=500,$H16&lt;&gt;"",$H16&gt;10),"Ranking badly: update",IF(AND($F16&lt;&gt;"",$F16&lt;'Legend &amp; Scorecard'!$B$19,$G16&lt;&gt;"",$G16&lt;'Legend &amp; Scorecard'!$B$20,$I16&lt;2),"Dead: retire","Review")))))))</f>
        <v/>
      </c>
      <c r="P16" s="11"/>
      <c r="Q16" s="10"/>
      <c r="R16" s="11"/>
      <c r="S16" s="11"/>
      <c r="T16" s="11"/>
      <c r="U16" s="10"/>
    </row>
    <row r="17" customFormat="false" ht="15" hidden="false" customHeight="false" outlineLevel="0" collapsed="false">
      <c r="A17" s="14"/>
      <c r="B17" s="14"/>
      <c r="C17" s="15"/>
      <c r="D17" s="16"/>
      <c r="E17" s="16"/>
      <c r="F17" s="15"/>
      <c r="G17" s="15"/>
      <c r="H17" s="15"/>
      <c r="I17" s="15"/>
      <c r="J17" s="15"/>
      <c r="K17" s="15"/>
      <c r="L17" s="15"/>
      <c r="M17" s="14"/>
      <c r="N17" s="17" t="str">
        <f aca="false">IF($C17="","",COUNTIF($C$5:$C$205,$C17))</f>
        <v/>
      </c>
      <c r="O17" s="15" t="str">
        <f aca="false">IF($A17="","",IF($K17="Yes","Cited: keep",IF(AND($J17&lt;&gt;"",$J17&gt;0),"Converting: keep",IF($N17&gt;1,"Cannibalising: pick one",IF(AND($F17&lt;&gt;"",$F17&gt;='Legend &amp; Scorecard'!$B$18),"Earning: keep",IF(AND($G17&lt;&gt;"",$G17&gt;=500,$H17&lt;&gt;"",$H17&gt;10),"Ranking badly: update",IF(AND($F17&lt;&gt;"",$F17&lt;'Legend &amp; Scorecard'!$B$19,$G17&lt;&gt;"",$G17&lt;'Legend &amp; Scorecard'!$B$20,$I17&lt;2),"Dead: retire","Review")))))))</f>
        <v/>
      </c>
      <c r="P17" s="15"/>
      <c r="Q17" s="14"/>
      <c r="R17" s="15"/>
      <c r="S17" s="15"/>
      <c r="T17" s="15"/>
      <c r="U17" s="14"/>
    </row>
    <row r="18" customFormat="false" ht="15" hidden="false" customHeight="false" outlineLevel="0" collapsed="false">
      <c r="A18" s="10"/>
      <c r="B18" s="10"/>
      <c r="C18" s="11"/>
      <c r="D18" s="12"/>
      <c r="E18" s="12"/>
      <c r="F18" s="11"/>
      <c r="G18" s="11"/>
      <c r="H18" s="11"/>
      <c r="I18" s="11"/>
      <c r="J18" s="11"/>
      <c r="K18" s="11"/>
      <c r="L18" s="11"/>
      <c r="M18" s="10"/>
      <c r="N18" s="13" t="str">
        <f aca="false">IF($C18="","",COUNTIF($C$5:$C$205,$C18))</f>
        <v/>
      </c>
      <c r="O18" s="11" t="str">
        <f aca="false">IF($A18="","",IF($K18="Yes","Cited: keep",IF(AND($J18&lt;&gt;"",$J18&gt;0),"Converting: keep",IF($N18&gt;1,"Cannibalising: pick one",IF(AND($F18&lt;&gt;"",$F18&gt;='Legend &amp; Scorecard'!$B$18),"Earning: keep",IF(AND($G18&lt;&gt;"",$G18&gt;=500,$H18&lt;&gt;"",$H18&gt;10),"Ranking badly: update",IF(AND($F18&lt;&gt;"",$F18&lt;'Legend &amp; Scorecard'!$B$19,$G18&lt;&gt;"",$G18&lt;'Legend &amp; Scorecard'!$B$20,$I18&lt;2),"Dead: retire","Review")))))))</f>
        <v/>
      </c>
      <c r="P18" s="11"/>
      <c r="Q18" s="10"/>
      <c r="R18" s="11"/>
      <c r="S18" s="11"/>
      <c r="T18" s="11"/>
      <c r="U18" s="10"/>
    </row>
    <row r="19" customFormat="false" ht="15" hidden="false" customHeight="false" outlineLevel="0" collapsed="false">
      <c r="A19" s="14"/>
      <c r="B19" s="14"/>
      <c r="C19" s="15"/>
      <c r="D19" s="16"/>
      <c r="E19" s="16"/>
      <c r="F19" s="15"/>
      <c r="G19" s="15"/>
      <c r="H19" s="15"/>
      <c r="I19" s="15"/>
      <c r="J19" s="15"/>
      <c r="K19" s="15"/>
      <c r="L19" s="15"/>
      <c r="M19" s="14"/>
      <c r="N19" s="17" t="str">
        <f aca="false">IF($C19="","",COUNTIF($C$5:$C$205,$C19))</f>
        <v/>
      </c>
      <c r="O19" s="15" t="str">
        <f aca="false">IF($A19="","",IF($K19="Yes","Cited: keep",IF(AND($J19&lt;&gt;"",$J19&gt;0),"Converting: keep",IF($N19&gt;1,"Cannibalising: pick one",IF(AND($F19&lt;&gt;"",$F19&gt;='Legend &amp; Scorecard'!$B$18),"Earning: keep",IF(AND($G19&lt;&gt;"",$G19&gt;=500,$H19&lt;&gt;"",$H19&gt;10),"Ranking badly: update",IF(AND($F19&lt;&gt;"",$F19&lt;'Legend &amp; Scorecard'!$B$19,$G19&lt;&gt;"",$G19&lt;'Legend &amp; Scorecard'!$B$20,$I19&lt;2),"Dead: retire","Review")))))))</f>
        <v/>
      </c>
      <c r="P19" s="15"/>
      <c r="Q19" s="14"/>
      <c r="R19" s="15"/>
      <c r="S19" s="15"/>
      <c r="T19" s="15"/>
      <c r="U19" s="14"/>
    </row>
    <row r="20" customFormat="false" ht="15" hidden="false" customHeight="false" outlineLevel="0" collapsed="false">
      <c r="A20" s="10"/>
      <c r="B20" s="10"/>
      <c r="C20" s="11"/>
      <c r="D20" s="12"/>
      <c r="E20" s="12"/>
      <c r="F20" s="11"/>
      <c r="G20" s="11"/>
      <c r="H20" s="11"/>
      <c r="I20" s="11"/>
      <c r="J20" s="11"/>
      <c r="K20" s="11"/>
      <c r="L20" s="11"/>
      <c r="M20" s="10"/>
      <c r="N20" s="13" t="str">
        <f aca="false">IF($C20="","",COUNTIF($C$5:$C$205,$C20))</f>
        <v/>
      </c>
      <c r="O20" s="11" t="str">
        <f aca="false">IF($A20="","",IF($K20="Yes","Cited: keep",IF(AND($J20&lt;&gt;"",$J20&gt;0),"Converting: keep",IF($N20&gt;1,"Cannibalising: pick one",IF(AND($F20&lt;&gt;"",$F20&gt;='Legend &amp; Scorecard'!$B$18),"Earning: keep",IF(AND($G20&lt;&gt;"",$G20&gt;=500,$H20&lt;&gt;"",$H20&gt;10),"Ranking badly: update",IF(AND($F20&lt;&gt;"",$F20&lt;'Legend &amp; Scorecard'!$B$19,$G20&lt;&gt;"",$G20&lt;'Legend &amp; Scorecard'!$B$20,$I20&lt;2),"Dead: retire","Review")))))))</f>
        <v/>
      </c>
      <c r="P20" s="11"/>
      <c r="Q20" s="10"/>
      <c r="R20" s="11"/>
      <c r="S20" s="11"/>
      <c r="T20" s="11"/>
      <c r="U20" s="10"/>
    </row>
    <row r="21" customFormat="false" ht="15" hidden="false" customHeight="false" outlineLevel="0" collapsed="false">
      <c r="A21" s="14"/>
      <c r="B21" s="14"/>
      <c r="C21" s="15"/>
      <c r="D21" s="16"/>
      <c r="E21" s="16"/>
      <c r="F21" s="15"/>
      <c r="G21" s="15"/>
      <c r="H21" s="15"/>
      <c r="I21" s="15"/>
      <c r="J21" s="15"/>
      <c r="K21" s="15"/>
      <c r="L21" s="15"/>
      <c r="M21" s="14"/>
      <c r="N21" s="17" t="str">
        <f aca="false">IF($C21="","",COUNTIF($C$5:$C$205,$C21))</f>
        <v/>
      </c>
      <c r="O21" s="15" t="str">
        <f aca="false">IF($A21="","",IF($K21="Yes","Cited: keep",IF(AND($J21&lt;&gt;"",$J21&gt;0),"Converting: keep",IF($N21&gt;1,"Cannibalising: pick one",IF(AND($F21&lt;&gt;"",$F21&gt;='Legend &amp; Scorecard'!$B$18),"Earning: keep",IF(AND($G21&lt;&gt;"",$G21&gt;=500,$H21&lt;&gt;"",$H21&gt;10),"Ranking badly: update",IF(AND($F21&lt;&gt;"",$F21&lt;'Legend &amp; Scorecard'!$B$19,$G21&lt;&gt;"",$G21&lt;'Legend &amp; Scorecard'!$B$20,$I21&lt;2),"Dead: retire","Review")))))))</f>
        <v/>
      </c>
      <c r="P21" s="15"/>
      <c r="Q21" s="14"/>
      <c r="R21" s="15"/>
      <c r="S21" s="15"/>
      <c r="T21" s="15"/>
      <c r="U21" s="14"/>
    </row>
    <row r="22" customFormat="false" ht="15" hidden="false" customHeight="false" outlineLevel="0" collapsed="false">
      <c r="A22" s="10"/>
      <c r="B22" s="10"/>
      <c r="C22" s="11"/>
      <c r="D22" s="12"/>
      <c r="E22" s="12"/>
      <c r="F22" s="11"/>
      <c r="G22" s="11"/>
      <c r="H22" s="11"/>
      <c r="I22" s="11"/>
      <c r="J22" s="11"/>
      <c r="K22" s="11"/>
      <c r="L22" s="11"/>
      <c r="M22" s="10"/>
      <c r="N22" s="13" t="str">
        <f aca="false">IF($C22="","",COUNTIF($C$5:$C$205,$C22))</f>
        <v/>
      </c>
      <c r="O22" s="11" t="str">
        <f aca="false">IF($A22="","",IF($K22="Yes","Cited: keep",IF(AND($J22&lt;&gt;"",$J22&gt;0),"Converting: keep",IF($N22&gt;1,"Cannibalising: pick one",IF(AND($F22&lt;&gt;"",$F22&gt;='Legend &amp; Scorecard'!$B$18),"Earning: keep",IF(AND($G22&lt;&gt;"",$G22&gt;=500,$H22&lt;&gt;"",$H22&gt;10),"Ranking badly: update",IF(AND($F22&lt;&gt;"",$F22&lt;'Legend &amp; Scorecard'!$B$19,$G22&lt;&gt;"",$G22&lt;'Legend &amp; Scorecard'!$B$20,$I22&lt;2),"Dead: retire","Review")))))))</f>
        <v/>
      </c>
      <c r="P22" s="11"/>
      <c r="Q22" s="10"/>
      <c r="R22" s="11"/>
      <c r="S22" s="11"/>
      <c r="T22" s="11"/>
      <c r="U22" s="10"/>
    </row>
    <row r="23" customFormat="false" ht="15" hidden="false" customHeight="false" outlineLevel="0" collapsed="false">
      <c r="A23" s="14"/>
      <c r="B23" s="14"/>
      <c r="C23" s="15"/>
      <c r="D23" s="16"/>
      <c r="E23" s="16"/>
      <c r="F23" s="15"/>
      <c r="G23" s="15"/>
      <c r="H23" s="15"/>
      <c r="I23" s="15"/>
      <c r="J23" s="15"/>
      <c r="K23" s="15"/>
      <c r="L23" s="15"/>
      <c r="M23" s="14"/>
      <c r="N23" s="17" t="str">
        <f aca="false">IF($C23="","",COUNTIF($C$5:$C$205,$C23))</f>
        <v/>
      </c>
      <c r="O23" s="15" t="str">
        <f aca="false">IF($A23="","",IF($K23="Yes","Cited: keep",IF(AND($J23&lt;&gt;"",$J23&gt;0),"Converting: keep",IF($N23&gt;1,"Cannibalising: pick one",IF(AND($F23&lt;&gt;"",$F23&gt;='Legend &amp; Scorecard'!$B$18),"Earning: keep",IF(AND($G23&lt;&gt;"",$G23&gt;=500,$H23&lt;&gt;"",$H23&gt;10),"Ranking badly: update",IF(AND($F23&lt;&gt;"",$F23&lt;'Legend &amp; Scorecard'!$B$19,$G23&lt;&gt;"",$G23&lt;'Legend &amp; Scorecard'!$B$20,$I23&lt;2),"Dead: retire","Review")))))))</f>
        <v/>
      </c>
      <c r="P23" s="15"/>
      <c r="Q23" s="14"/>
      <c r="R23" s="15"/>
      <c r="S23" s="15"/>
      <c r="T23" s="15"/>
      <c r="U23" s="14"/>
    </row>
    <row r="24" customFormat="false" ht="15" hidden="false" customHeight="false" outlineLevel="0" collapsed="false">
      <c r="A24" s="10"/>
      <c r="B24" s="10"/>
      <c r="C24" s="11"/>
      <c r="D24" s="12"/>
      <c r="E24" s="12"/>
      <c r="F24" s="11"/>
      <c r="G24" s="11"/>
      <c r="H24" s="11"/>
      <c r="I24" s="11"/>
      <c r="J24" s="11"/>
      <c r="K24" s="11"/>
      <c r="L24" s="11"/>
      <c r="M24" s="10"/>
      <c r="N24" s="13" t="str">
        <f aca="false">IF($C24="","",COUNTIF($C$5:$C$205,$C24))</f>
        <v/>
      </c>
      <c r="O24" s="11" t="str">
        <f aca="false">IF($A24="","",IF($K24="Yes","Cited: keep",IF(AND($J24&lt;&gt;"",$J24&gt;0),"Converting: keep",IF($N24&gt;1,"Cannibalising: pick one",IF(AND($F24&lt;&gt;"",$F24&gt;='Legend &amp; Scorecard'!$B$18),"Earning: keep",IF(AND($G24&lt;&gt;"",$G24&gt;=500,$H24&lt;&gt;"",$H24&gt;10),"Ranking badly: update",IF(AND($F24&lt;&gt;"",$F24&lt;'Legend &amp; Scorecard'!$B$19,$G24&lt;&gt;"",$G24&lt;'Legend &amp; Scorecard'!$B$20,$I24&lt;2),"Dead: retire","Review")))))))</f>
        <v/>
      </c>
      <c r="P24" s="11"/>
      <c r="Q24" s="10"/>
      <c r="R24" s="11"/>
      <c r="S24" s="11"/>
      <c r="T24" s="11"/>
      <c r="U24" s="10"/>
    </row>
    <row r="25" customFormat="false" ht="15" hidden="false" customHeight="false" outlineLevel="0" collapsed="false">
      <c r="A25" s="14"/>
      <c r="B25" s="14"/>
      <c r="C25" s="15"/>
      <c r="D25" s="16"/>
      <c r="E25" s="16"/>
      <c r="F25" s="15"/>
      <c r="G25" s="15"/>
      <c r="H25" s="15"/>
      <c r="I25" s="15"/>
      <c r="J25" s="15"/>
      <c r="K25" s="15"/>
      <c r="L25" s="15"/>
      <c r="M25" s="14"/>
      <c r="N25" s="17" t="str">
        <f aca="false">IF($C25="","",COUNTIF($C$5:$C$205,$C25))</f>
        <v/>
      </c>
      <c r="O25" s="15" t="str">
        <f aca="false">IF($A25="","",IF($K25="Yes","Cited: keep",IF(AND($J25&lt;&gt;"",$J25&gt;0),"Converting: keep",IF($N25&gt;1,"Cannibalising: pick one",IF(AND($F25&lt;&gt;"",$F25&gt;='Legend &amp; Scorecard'!$B$18),"Earning: keep",IF(AND($G25&lt;&gt;"",$G25&gt;=500,$H25&lt;&gt;"",$H25&gt;10),"Ranking badly: update",IF(AND($F25&lt;&gt;"",$F25&lt;'Legend &amp; Scorecard'!$B$19,$G25&lt;&gt;"",$G25&lt;'Legend &amp; Scorecard'!$B$20,$I25&lt;2),"Dead: retire","Review")))))))</f>
        <v/>
      </c>
      <c r="P25" s="15"/>
      <c r="Q25" s="14"/>
      <c r="R25" s="15"/>
      <c r="S25" s="15"/>
      <c r="T25" s="15"/>
      <c r="U25" s="14"/>
    </row>
    <row r="26" customFormat="false" ht="15" hidden="false" customHeight="false" outlineLevel="0" collapsed="false">
      <c r="A26" s="10"/>
      <c r="B26" s="10"/>
      <c r="C26" s="11"/>
      <c r="D26" s="12"/>
      <c r="E26" s="12"/>
      <c r="F26" s="11"/>
      <c r="G26" s="11"/>
      <c r="H26" s="11"/>
      <c r="I26" s="11"/>
      <c r="J26" s="11"/>
      <c r="K26" s="11"/>
      <c r="L26" s="11"/>
      <c r="M26" s="10"/>
      <c r="N26" s="13" t="str">
        <f aca="false">IF($C26="","",COUNTIF($C$5:$C$205,$C26))</f>
        <v/>
      </c>
      <c r="O26" s="11" t="str">
        <f aca="false">IF($A26="","",IF($K26="Yes","Cited: keep",IF(AND($J26&lt;&gt;"",$J26&gt;0),"Converting: keep",IF($N26&gt;1,"Cannibalising: pick one",IF(AND($F26&lt;&gt;"",$F26&gt;='Legend &amp; Scorecard'!$B$18),"Earning: keep",IF(AND($G26&lt;&gt;"",$G26&gt;=500,$H26&lt;&gt;"",$H26&gt;10),"Ranking badly: update",IF(AND($F26&lt;&gt;"",$F26&lt;'Legend &amp; Scorecard'!$B$19,$G26&lt;&gt;"",$G26&lt;'Legend &amp; Scorecard'!$B$20,$I26&lt;2),"Dead: retire","Review")))))))</f>
        <v/>
      </c>
      <c r="P26" s="11"/>
      <c r="Q26" s="10"/>
      <c r="R26" s="11"/>
      <c r="S26" s="11"/>
      <c r="T26" s="11"/>
      <c r="U26" s="10"/>
    </row>
    <row r="27" customFormat="false" ht="15" hidden="false" customHeight="false" outlineLevel="0" collapsed="false">
      <c r="A27" s="14"/>
      <c r="B27" s="14"/>
      <c r="C27" s="15"/>
      <c r="D27" s="16"/>
      <c r="E27" s="16"/>
      <c r="F27" s="15"/>
      <c r="G27" s="15"/>
      <c r="H27" s="15"/>
      <c r="I27" s="15"/>
      <c r="J27" s="15"/>
      <c r="K27" s="15"/>
      <c r="L27" s="15"/>
      <c r="M27" s="14"/>
      <c r="N27" s="17" t="str">
        <f aca="false">IF($C27="","",COUNTIF($C$5:$C$205,$C27))</f>
        <v/>
      </c>
      <c r="O27" s="15" t="str">
        <f aca="false">IF($A27="","",IF($K27="Yes","Cited: keep",IF(AND($J27&lt;&gt;"",$J27&gt;0),"Converting: keep",IF($N27&gt;1,"Cannibalising: pick one",IF(AND($F27&lt;&gt;"",$F27&gt;='Legend &amp; Scorecard'!$B$18),"Earning: keep",IF(AND($G27&lt;&gt;"",$G27&gt;=500,$H27&lt;&gt;"",$H27&gt;10),"Ranking badly: update",IF(AND($F27&lt;&gt;"",$F27&lt;'Legend &amp; Scorecard'!$B$19,$G27&lt;&gt;"",$G27&lt;'Legend &amp; Scorecard'!$B$20,$I27&lt;2),"Dead: retire","Review")))))))</f>
        <v/>
      </c>
      <c r="P27" s="15"/>
      <c r="Q27" s="14"/>
      <c r="R27" s="15"/>
      <c r="S27" s="15"/>
      <c r="T27" s="15"/>
      <c r="U27" s="14"/>
    </row>
    <row r="28" customFormat="false" ht="15" hidden="false" customHeight="false" outlineLevel="0" collapsed="false">
      <c r="A28" s="10"/>
      <c r="B28" s="10"/>
      <c r="C28" s="11"/>
      <c r="D28" s="12"/>
      <c r="E28" s="12"/>
      <c r="F28" s="11"/>
      <c r="G28" s="11"/>
      <c r="H28" s="11"/>
      <c r="I28" s="11"/>
      <c r="J28" s="11"/>
      <c r="K28" s="11"/>
      <c r="L28" s="11"/>
      <c r="M28" s="10"/>
      <c r="N28" s="13" t="str">
        <f aca="false">IF($C28="","",COUNTIF($C$5:$C$205,$C28))</f>
        <v/>
      </c>
      <c r="O28" s="11" t="str">
        <f aca="false">IF($A28="","",IF($K28="Yes","Cited: keep",IF(AND($J28&lt;&gt;"",$J28&gt;0),"Converting: keep",IF($N28&gt;1,"Cannibalising: pick one",IF(AND($F28&lt;&gt;"",$F28&gt;='Legend &amp; Scorecard'!$B$18),"Earning: keep",IF(AND($G28&lt;&gt;"",$G28&gt;=500,$H28&lt;&gt;"",$H28&gt;10),"Ranking badly: update",IF(AND($F28&lt;&gt;"",$F28&lt;'Legend &amp; Scorecard'!$B$19,$G28&lt;&gt;"",$G28&lt;'Legend &amp; Scorecard'!$B$20,$I28&lt;2),"Dead: retire","Review")))))))</f>
        <v/>
      </c>
      <c r="P28" s="11"/>
      <c r="Q28" s="10"/>
      <c r="R28" s="11"/>
      <c r="S28" s="11"/>
      <c r="T28" s="11"/>
      <c r="U28" s="10"/>
    </row>
    <row r="29" customFormat="false" ht="15" hidden="false" customHeight="false" outlineLevel="0" collapsed="false">
      <c r="A29" s="14"/>
      <c r="B29" s="14"/>
      <c r="C29" s="15"/>
      <c r="D29" s="16"/>
      <c r="E29" s="16"/>
      <c r="F29" s="15"/>
      <c r="G29" s="15"/>
      <c r="H29" s="15"/>
      <c r="I29" s="15"/>
      <c r="J29" s="15"/>
      <c r="K29" s="15"/>
      <c r="L29" s="15"/>
      <c r="M29" s="14"/>
      <c r="N29" s="17" t="str">
        <f aca="false">IF($C29="","",COUNTIF($C$5:$C$205,$C29))</f>
        <v/>
      </c>
      <c r="O29" s="15" t="str">
        <f aca="false">IF($A29="","",IF($K29="Yes","Cited: keep",IF(AND($J29&lt;&gt;"",$J29&gt;0),"Converting: keep",IF($N29&gt;1,"Cannibalising: pick one",IF(AND($F29&lt;&gt;"",$F29&gt;='Legend &amp; Scorecard'!$B$18),"Earning: keep",IF(AND($G29&lt;&gt;"",$G29&gt;=500,$H29&lt;&gt;"",$H29&gt;10),"Ranking badly: update",IF(AND($F29&lt;&gt;"",$F29&lt;'Legend &amp; Scorecard'!$B$19,$G29&lt;&gt;"",$G29&lt;'Legend &amp; Scorecard'!$B$20,$I29&lt;2),"Dead: retire","Review")))))))</f>
        <v/>
      </c>
      <c r="P29" s="15"/>
      <c r="Q29" s="14"/>
      <c r="R29" s="15"/>
      <c r="S29" s="15"/>
      <c r="T29" s="15"/>
      <c r="U29" s="14"/>
    </row>
    <row r="30" customFormat="false" ht="15" hidden="false" customHeight="false" outlineLevel="0" collapsed="false">
      <c r="A30" s="10"/>
      <c r="B30" s="10"/>
      <c r="C30" s="11"/>
      <c r="D30" s="12"/>
      <c r="E30" s="12"/>
      <c r="F30" s="11"/>
      <c r="G30" s="11"/>
      <c r="H30" s="11"/>
      <c r="I30" s="11"/>
      <c r="J30" s="11"/>
      <c r="K30" s="11"/>
      <c r="L30" s="11"/>
      <c r="M30" s="10"/>
      <c r="N30" s="13" t="str">
        <f aca="false">IF($C30="","",COUNTIF($C$5:$C$205,$C30))</f>
        <v/>
      </c>
      <c r="O30" s="11" t="str">
        <f aca="false">IF($A30="","",IF($K30="Yes","Cited: keep",IF(AND($J30&lt;&gt;"",$J30&gt;0),"Converting: keep",IF($N30&gt;1,"Cannibalising: pick one",IF(AND($F30&lt;&gt;"",$F30&gt;='Legend &amp; Scorecard'!$B$18),"Earning: keep",IF(AND($G30&lt;&gt;"",$G30&gt;=500,$H30&lt;&gt;"",$H30&gt;10),"Ranking badly: update",IF(AND($F30&lt;&gt;"",$F30&lt;'Legend &amp; Scorecard'!$B$19,$G30&lt;&gt;"",$G30&lt;'Legend &amp; Scorecard'!$B$20,$I30&lt;2),"Dead: retire","Review")))))))</f>
        <v/>
      </c>
      <c r="P30" s="11"/>
      <c r="Q30" s="10"/>
      <c r="R30" s="11"/>
      <c r="S30" s="11"/>
      <c r="T30" s="11"/>
      <c r="U30" s="10"/>
    </row>
    <row r="31" customFormat="false" ht="15" hidden="false" customHeight="false" outlineLevel="0" collapsed="false">
      <c r="A31" s="14"/>
      <c r="B31" s="14"/>
      <c r="C31" s="15"/>
      <c r="D31" s="16"/>
      <c r="E31" s="16"/>
      <c r="F31" s="15"/>
      <c r="G31" s="15"/>
      <c r="H31" s="15"/>
      <c r="I31" s="15"/>
      <c r="J31" s="15"/>
      <c r="K31" s="15"/>
      <c r="L31" s="15"/>
      <c r="M31" s="14"/>
      <c r="N31" s="17" t="str">
        <f aca="false">IF($C31="","",COUNTIF($C$5:$C$205,$C31))</f>
        <v/>
      </c>
      <c r="O31" s="15" t="str">
        <f aca="false">IF($A31="","",IF($K31="Yes","Cited: keep",IF(AND($J31&lt;&gt;"",$J31&gt;0),"Converting: keep",IF($N31&gt;1,"Cannibalising: pick one",IF(AND($F31&lt;&gt;"",$F31&gt;='Legend &amp; Scorecard'!$B$18),"Earning: keep",IF(AND($G31&lt;&gt;"",$G31&gt;=500,$H31&lt;&gt;"",$H31&gt;10),"Ranking badly: update",IF(AND($F31&lt;&gt;"",$F31&lt;'Legend &amp; Scorecard'!$B$19,$G31&lt;&gt;"",$G31&lt;'Legend &amp; Scorecard'!$B$20,$I31&lt;2),"Dead: retire","Review")))))))</f>
        <v/>
      </c>
      <c r="P31" s="15"/>
      <c r="Q31" s="14"/>
      <c r="R31" s="15"/>
      <c r="S31" s="15"/>
      <c r="T31" s="15"/>
      <c r="U31" s="14"/>
    </row>
    <row r="32" customFormat="false" ht="15" hidden="false" customHeight="false" outlineLevel="0" collapsed="false">
      <c r="A32" s="10"/>
      <c r="B32" s="10"/>
      <c r="C32" s="11"/>
      <c r="D32" s="12"/>
      <c r="E32" s="12"/>
      <c r="F32" s="11"/>
      <c r="G32" s="11"/>
      <c r="H32" s="11"/>
      <c r="I32" s="11"/>
      <c r="J32" s="11"/>
      <c r="K32" s="11"/>
      <c r="L32" s="11"/>
      <c r="M32" s="10"/>
      <c r="N32" s="13" t="str">
        <f aca="false">IF($C32="","",COUNTIF($C$5:$C$205,$C32))</f>
        <v/>
      </c>
      <c r="O32" s="11" t="str">
        <f aca="false">IF($A32="","",IF($K32="Yes","Cited: keep",IF(AND($J32&lt;&gt;"",$J32&gt;0),"Converting: keep",IF($N32&gt;1,"Cannibalising: pick one",IF(AND($F32&lt;&gt;"",$F32&gt;='Legend &amp; Scorecard'!$B$18),"Earning: keep",IF(AND($G32&lt;&gt;"",$G32&gt;=500,$H32&lt;&gt;"",$H32&gt;10),"Ranking badly: update",IF(AND($F32&lt;&gt;"",$F32&lt;'Legend &amp; Scorecard'!$B$19,$G32&lt;&gt;"",$G32&lt;'Legend &amp; Scorecard'!$B$20,$I32&lt;2),"Dead: retire","Review")))))))</f>
        <v/>
      </c>
      <c r="P32" s="11"/>
      <c r="Q32" s="10"/>
      <c r="R32" s="11"/>
      <c r="S32" s="11"/>
      <c r="T32" s="11"/>
      <c r="U32" s="10"/>
    </row>
    <row r="33" customFormat="false" ht="15" hidden="false" customHeight="false" outlineLevel="0" collapsed="false">
      <c r="A33" s="14"/>
      <c r="B33" s="14"/>
      <c r="C33" s="15"/>
      <c r="D33" s="16"/>
      <c r="E33" s="16"/>
      <c r="F33" s="15"/>
      <c r="G33" s="15"/>
      <c r="H33" s="15"/>
      <c r="I33" s="15"/>
      <c r="J33" s="15"/>
      <c r="K33" s="15"/>
      <c r="L33" s="15"/>
      <c r="M33" s="14"/>
      <c r="N33" s="17" t="str">
        <f aca="false">IF($C33="","",COUNTIF($C$5:$C$205,$C33))</f>
        <v/>
      </c>
      <c r="O33" s="15" t="str">
        <f aca="false">IF($A33="","",IF($K33="Yes","Cited: keep",IF(AND($J33&lt;&gt;"",$J33&gt;0),"Converting: keep",IF($N33&gt;1,"Cannibalising: pick one",IF(AND($F33&lt;&gt;"",$F33&gt;='Legend &amp; Scorecard'!$B$18),"Earning: keep",IF(AND($G33&lt;&gt;"",$G33&gt;=500,$H33&lt;&gt;"",$H33&gt;10),"Ranking badly: update",IF(AND($F33&lt;&gt;"",$F33&lt;'Legend &amp; Scorecard'!$B$19,$G33&lt;&gt;"",$G33&lt;'Legend &amp; Scorecard'!$B$20,$I33&lt;2),"Dead: retire","Review")))))))</f>
        <v/>
      </c>
      <c r="P33" s="15"/>
      <c r="Q33" s="14"/>
      <c r="R33" s="15"/>
      <c r="S33" s="15"/>
      <c r="T33" s="15"/>
      <c r="U33" s="14"/>
    </row>
    <row r="34" customFormat="false" ht="15" hidden="false" customHeight="false" outlineLevel="0" collapsed="false">
      <c r="A34" s="10"/>
      <c r="B34" s="10"/>
      <c r="C34" s="11"/>
      <c r="D34" s="12"/>
      <c r="E34" s="12"/>
      <c r="F34" s="11"/>
      <c r="G34" s="11"/>
      <c r="H34" s="11"/>
      <c r="I34" s="11"/>
      <c r="J34" s="11"/>
      <c r="K34" s="11"/>
      <c r="L34" s="11"/>
      <c r="M34" s="10"/>
      <c r="N34" s="13" t="str">
        <f aca="false">IF($C34="","",COUNTIF($C$5:$C$205,$C34))</f>
        <v/>
      </c>
      <c r="O34" s="11" t="str">
        <f aca="false">IF($A34="","",IF($K34="Yes","Cited: keep",IF(AND($J34&lt;&gt;"",$J34&gt;0),"Converting: keep",IF($N34&gt;1,"Cannibalising: pick one",IF(AND($F34&lt;&gt;"",$F34&gt;='Legend &amp; Scorecard'!$B$18),"Earning: keep",IF(AND($G34&lt;&gt;"",$G34&gt;=500,$H34&lt;&gt;"",$H34&gt;10),"Ranking badly: update",IF(AND($F34&lt;&gt;"",$F34&lt;'Legend &amp; Scorecard'!$B$19,$G34&lt;&gt;"",$G34&lt;'Legend &amp; Scorecard'!$B$20,$I34&lt;2),"Dead: retire","Review")))))))</f>
        <v/>
      </c>
      <c r="P34" s="11"/>
      <c r="Q34" s="10"/>
      <c r="R34" s="11"/>
      <c r="S34" s="11"/>
      <c r="T34" s="11"/>
      <c r="U34" s="10"/>
    </row>
    <row r="35" customFormat="false" ht="15" hidden="false" customHeight="false" outlineLevel="0" collapsed="false">
      <c r="A35" s="14"/>
      <c r="B35" s="14"/>
      <c r="C35" s="15"/>
      <c r="D35" s="16"/>
      <c r="E35" s="16"/>
      <c r="F35" s="15"/>
      <c r="G35" s="15"/>
      <c r="H35" s="15"/>
      <c r="I35" s="15"/>
      <c r="J35" s="15"/>
      <c r="K35" s="15"/>
      <c r="L35" s="15"/>
      <c r="M35" s="14"/>
      <c r="N35" s="17" t="str">
        <f aca="false">IF($C35="","",COUNTIF($C$5:$C$205,$C35))</f>
        <v/>
      </c>
      <c r="O35" s="15" t="str">
        <f aca="false">IF($A35="","",IF($K35="Yes","Cited: keep",IF(AND($J35&lt;&gt;"",$J35&gt;0),"Converting: keep",IF($N35&gt;1,"Cannibalising: pick one",IF(AND($F35&lt;&gt;"",$F35&gt;='Legend &amp; Scorecard'!$B$18),"Earning: keep",IF(AND($G35&lt;&gt;"",$G35&gt;=500,$H35&lt;&gt;"",$H35&gt;10),"Ranking badly: update",IF(AND($F35&lt;&gt;"",$F35&lt;'Legend &amp; Scorecard'!$B$19,$G35&lt;&gt;"",$G35&lt;'Legend &amp; Scorecard'!$B$20,$I35&lt;2),"Dead: retire","Review")))))))</f>
        <v/>
      </c>
      <c r="P35" s="15"/>
      <c r="Q35" s="14"/>
      <c r="R35" s="15"/>
      <c r="S35" s="15"/>
      <c r="T35" s="15"/>
      <c r="U35" s="14"/>
    </row>
    <row r="36" customFormat="false" ht="15" hidden="false" customHeight="false" outlineLevel="0" collapsed="false">
      <c r="A36" s="10"/>
      <c r="B36" s="10"/>
      <c r="C36" s="11"/>
      <c r="D36" s="12"/>
      <c r="E36" s="12"/>
      <c r="F36" s="11"/>
      <c r="G36" s="11"/>
      <c r="H36" s="11"/>
      <c r="I36" s="11"/>
      <c r="J36" s="11"/>
      <c r="K36" s="11"/>
      <c r="L36" s="11"/>
      <c r="M36" s="10"/>
      <c r="N36" s="13" t="str">
        <f aca="false">IF($C36="","",COUNTIF($C$5:$C$205,$C36))</f>
        <v/>
      </c>
      <c r="O36" s="11" t="str">
        <f aca="false">IF($A36="","",IF($K36="Yes","Cited: keep",IF(AND($J36&lt;&gt;"",$J36&gt;0),"Converting: keep",IF($N36&gt;1,"Cannibalising: pick one",IF(AND($F36&lt;&gt;"",$F36&gt;='Legend &amp; Scorecard'!$B$18),"Earning: keep",IF(AND($G36&lt;&gt;"",$G36&gt;=500,$H36&lt;&gt;"",$H36&gt;10),"Ranking badly: update",IF(AND($F36&lt;&gt;"",$F36&lt;'Legend &amp; Scorecard'!$B$19,$G36&lt;&gt;"",$G36&lt;'Legend &amp; Scorecard'!$B$20,$I36&lt;2),"Dead: retire","Review")))))))</f>
        <v/>
      </c>
      <c r="P36" s="11"/>
      <c r="Q36" s="10"/>
      <c r="R36" s="11"/>
      <c r="S36" s="11"/>
      <c r="T36" s="11"/>
      <c r="U36" s="10"/>
    </row>
    <row r="37" customFormat="false" ht="15" hidden="false" customHeight="false" outlineLevel="0" collapsed="false">
      <c r="A37" s="14"/>
      <c r="B37" s="14"/>
      <c r="C37" s="15"/>
      <c r="D37" s="16"/>
      <c r="E37" s="16"/>
      <c r="F37" s="15"/>
      <c r="G37" s="15"/>
      <c r="H37" s="15"/>
      <c r="I37" s="15"/>
      <c r="J37" s="15"/>
      <c r="K37" s="15"/>
      <c r="L37" s="15"/>
      <c r="M37" s="14"/>
      <c r="N37" s="17" t="str">
        <f aca="false">IF($C37="","",COUNTIF($C$5:$C$205,$C37))</f>
        <v/>
      </c>
      <c r="O37" s="15" t="str">
        <f aca="false">IF($A37="","",IF($K37="Yes","Cited: keep",IF(AND($J37&lt;&gt;"",$J37&gt;0),"Converting: keep",IF($N37&gt;1,"Cannibalising: pick one",IF(AND($F37&lt;&gt;"",$F37&gt;='Legend &amp; Scorecard'!$B$18),"Earning: keep",IF(AND($G37&lt;&gt;"",$G37&gt;=500,$H37&lt;&gt;"",$H37&gt;10),"Ranking badly: update",IF(AND($F37&lt;&gt;"",$F37&lt;'Legend &amp; Scorecard'!$B$19,$G37&lt;&gt;"",$G37&lt;'Legend &amp; Scorecard'!$B$20,$I37&lt;2),"Dead: retire","Review")))))))</f>
        <v/>
      </c>
      <c r="P37" s="15"/>
      <c r="Q37" s="14"/>
      <c r="R37" s="15"/>
      <c r="S37" s="15"/>
      <c r="T37" s="15"/>
      <c r="U37" s="14"/>
    </row>
    <row r="38" customFormat="false" ht="15" hidden="false" customHeight="false" outlineLevel="0" collapsed="false">
      <c r="A38" s="10"/>
      <c r="B38" s="10"/>
      <c r="C38" s="11"/>
      <c r="D38" s="12"/>
      <c r="E38" s="12"/>
      <c r="F38" s="11"/>
      <c r="G38" s="11"/>
      <c r="H38" s="11"/>
      <c r="I38" s="11"/>
      <c r="J38" s="11"/>
      <c r="K38" s="11"/>
      <c r="L38" s="11"/>
      <c r="M38" s="10"/>
      <c r="N38" s="13" t="str">
        <f aca="false">IF($C38="","",COUNTIF($C$5:$C$205,$C38))</f>
        <v/>
      </c>
      <c r="O38" s="11" t="str">
        <f aca="false">IF($A38="","",IF($K38="Yes","Cited: keep",IF(AND($J38&lt;&gt;"",$J38&gt;0),"Converting: keep",IF($N38&gt;1,"Cannibalising: pick one",IF(AND($F38&lt;&gt;"",$F38&gt;='Legend &amp; Scorecard'!$B$18),"Earning: keep",IF(AND($G38&lt;&gt;"",$G38&gt;=500,$H38&lt;&gt;"",$H38&gt;10),"Ranking badly: update",IF(AND($F38&lt;&gt;"",$F38&lt;'Legend &amp; Scorecard'!$B$19,$G38&lt;&gt;"",$G38&lt;'Legend &amp; Scorecard'!$B$20,$I38&lt;2),"Dead: retire","Review")))))))</f>
        <v/>
      </c>
      <c r="P38" s="11"/>
      <c r="Q38" s="10"/>
      <c r="R38" s="11"/>
      <c r="S38" s="11"/>
      <c r="T38" s="11"/>
      <c r="U38" s="10"/>
    </row>
    <row r="39" customFormat="false" ht="15" hidden="false" customHeight="false" outlineLevel="0" collapsed="false">
      <c r="A39" s="14"/>
      <c r="B39" s="14"/>
      <c r="C39" s="15"/>
      <c r="D39" s="16"/>
      <c r="E39" s="16"/>
      <c r="F39" s="15"/>
      <c r="G39" s="15"/>
      <c r="H39" s="15"/>
      <c r="I39" s="15"/>
      <c r="J39" s="15"/>
      <c r="K39" s="15"/>
      <c r="L39" s="15"/>
      <c r="M39" s="14"/>
      <c r="N39" s="17" t="str">
        <f aca="false">IF($C39="","",COUNTIF($C$5:$C$205,$C39))</f>
        <v/>
      </c>
      <c r="O39" s="15" t="str">
        <f aca="false">IF($A39="","",IF($K39="Yes","Cited: keep",IF(AND($J39&lt;&gt;"",$J39&gt;0),"Converting: keep",IF($N39&gt;1,"Cannibalising: pick one",IF(AND($F39&lt;&gt;"",$F39&gt;='Legend &amp; Scorecard'!$B$18),"Earning: keep",IF(AND($G39&lt;&gt;"",$G39&gt;=500,$H39&lt;&gt;"",$H39&gt;10),"Ranking badly: update",IF(AND($F39&lt;&gt;"",$F39&lt;'Legend &amp; Scorecard'!$B$19,$G39&lt;&gt;"",$G39&lt;'Legend &amp; Scorecard'!$B$20,$I39&lt;2),"Dead: retire","Review")))))))</f>
        <v/>
      </c>
      <c r="P39" s="15"/>
      <c r="Q39" s="14"/>
      <c r="R39" s="15"/>
      <c r="S39" s="15"/>
      <c r="T39" s="15"/>
      <c r="U39" s="14"/>
    </row>
    <row r="40" customFormat="false" ht="15" hidden="false" customHeight="false" outlineLevel="0" collapsed="false">
      <c r="A40" s="10"/>
      <c r="B40" s="10"/>
      <c r="C40" s="11"/>
      <c r="D40" s="12"/>
      <c r="E40" s="12"/>
      <c r="F40" s="11"/>
      <c r="G40" s="11"/>
      <c r="H40" s="11"/>
      <c r="I40" s="11"/>
      <c r="J40" s="11"/>
      <c r="K40" s="11"/>
      <c r="L40" s="11"/>
      <c r="M40" s="10"/>
      <c r="N40" s="13" t="str">
        <f aca="false">IF($C40="","",COUNTIF($C$5:$C$205,$C40))</f>
        <v/>
      </c>
      <c r="O40" s="11" t="str">
        <f aca="false">IF($A40="","",IF($K40="Yes","Cited: keep",IF(AND($J40&lt;&gt;"",$J40&gt;0),"Converting: keep",IF($N40&gt;1,"Cannibalising: pick one",IF(AND($F40&lt;&gt;"",$F40&gt;='Legend &amp; Scorecard'!$B$18),"Earning: keep",IF(AND($G40&lt;&gt;"",$G40&gt;=500,$H40&lt;&gt;"",$H40&gt;10),"Ranking badly: update",IF(AND($F40&lt;&gt;"",$F40&lt;'Legend &amp; Scorecard'!$B$19,$G40&lt;&gt;"",$G40&lt;'Legend &amp; Scorecard'!$B$20,$I40&lt;2),"Dead: retire","Review")))))))</f>
        <v/>
      </c>
      <c r="P40" s="11"/>
      <c r="Q40" s="10"/>
      <c r="R40" s="11"/>
      <c r="S40" s="11"/>
      <c r="T40" s="11"/>
      <c r="U40" s="10"/>
    </row>
    <row r="41" customFormat="false" ht="15" hidden="false" customHeight="false" outlineLevel="0" collapsed="false">
      <c r="A41" s="14"/>
      <c r="B41" s="14"/>
      <c r="C41" s="15"/>
      <c r="D41" s="16"/>
      <c r="E41" s="16"/>
      <c r="F41" s="15"/>
      <c r="G41" s="15"/>
      <c r="H41" s="15"/>
      <c r="I41" s="15"/>
      <c r="J41" s="15"/>
      <c r="K41" s="15"/>
      <c r="L41" s="15"/>
      <c r="M41" s="14"/>
      <c r="N41" s="17" t="str">
        <f aca="false">IF($C41="","",COUNTIF($C$5:$C$205,$C41))</f>
        <v/>
      </c>
      <c r="O41" s="15" t="str">
        <f aca="false">IF($A41="","",IF($K41="Yes","Cited: keep",IF(AND($J41&lt;&gt;"",$J41&gt;0),"Converting: keep",IF($N41&gt;1,"Cannibalising: pick one",IF(AND($F41&lt;&gt;"",$F41&gt;='Legend &amp; Scorecard'!$B$18),"Earning: keep",IF(AND($G41&lt;&gt;"",$G41&gt;=500,$H41&lt;&gt;"",$H41&gt;10),"Ranking badly: update",IF(AND($F41&lt;&gt;"",$F41&lt;'Legend &amp; Scorecard'!$B$19,$G41&lt;&gt;"",$G41&lt;'Legend &amp; Scorecard'!$B$20,$I41&lt;2),"Dead: retire","Review")))))))</f>
        <v/>
      </c>
      <c r="P41" s="15"/>
      <c r="Q41" s="14"/>
      <c r="R41" s="15"/>
      <c r="S41" s="15"/>
      <c r="T41" s="15"/>
      <c r="U41" s="14"/>
    </row>
    <row r="42" customFormat="false" ht="15" hidden="false" customHeight="false" outlineLevel="0" collapsed="false">
      <c r="A42" s="10"/>
      <c r="B42" s="10"/>
      <c r="C42" s="11"/>
      <c r="D42" s="12"/>
      <c r="E42" s="12"/>
      <c r="F42" s="11"/>
      <c r="G42" s="11"/>
      <c r="H42" s="11"/>
      <c r="I42" s="11"/>
      <c r="J42" s="11"/>
      <c r="K42" s="11"/>
      <c r="L42" s="11"/>
      <c r="M42" s="10"/>
      <c r="N42" s="13" t="str">
        <f aca="false">IF($C42="","",COUNTIF($C$5:$C$205,$C42))</f>
        <v/>
      </c>
      <c r="O42" s="11" t="str">
        <f aca="false">IF($A42="","",IF($K42="Yes","Cited: keep",IF(AND($J42&lt;&gt;"",$J42&gt;0),"Converting: keep",IF($N42&gt;1,"Cannibalising: pick one",IF(AND($F42&lt;&gt;"",$F42&gt;='Legend &amp; Scorecard'!$B$18),"Earning: keep",IF(AND($G42&lt;&gt;"",$G42&gt;=500,$H42&lt;&gt;"",$H42&gt;10),"Ranking badly: update",IF(AND($F42&lt;&gt;"",$F42&lt;'Legend &amp; Scorecard'!$B$19,$G42&lt;&gt;"",$G42&lt;'Legend &amp; Scorecard'!$B$20,$I42&lt;2),"Dead: retire","Review")))))))</f>
        <v/>
      </c>
      <c r="P42" s="11"/>
      <c r="Q42" s="10"/>
      <c r="R42" s="11"/>
      <c r="S42" s="11"/>
      <c r="T42" s="11"/>
      <c r="U42" s="10"/>
    </row>
    <row r="43" customFormat="false" ht="15" hidden="false" customHeight="false" outlineLevel="0" collapsed="false">
      <c r="A43" s="14"/>
      <c r="B43" s="14"/>
      <c r="C43" s="15"/>
      <c r="D43" s="16"/>
      <c r="E43" s="16"/>
      <c r="F43" s="15"/>
      <c r="G43" s="15"/>
      <c r="H43" s="15"/>
      <c r="I43" s="15"/>
      <c r="J43" s="15"/>
      <c r="K43" s="15"/>
      <c r="L43" s="15"/>
      <c r="M43" s="14"/>
      <c r="N43" s="17" t="str">
        <f aca="false">IF($C43="","",COUNTIF($C$5:$C$205,$C43))</f>
        <v/>
      </c>
      <c r="O43" s="15" t="str">
        <f aca="false">IF($A43="","",IF($K43="Yes","Cited: keep",IF(AND($J43&lt;&gt;"",$J43&gt;0),"Converting: keep",IF($N43&gt;1,"Cannibalising: pick one",IF(AND($F43&lt;&gt;"",$F43&gt;='Legend &amp; Scorecard'!$B$18),"Earning: keep",IF(AND($G43&lt;&gt;"",$G43&gt;=500,$H43&lt;&gt;"",$H43&gt;10),"Ranking badly: update",IF(AND($F43&lt;&gt;"",$F43&lt;'Legend &amp; Scorecard'!$B$19,$G43&lt;&gt;"",$G43&lt;'Legend &amp; Scorecard'!$B$20,$I43&lt;2),"Dead: retire","Review")))))))</f>
        <v/>
      </c>
      <c r="P43" s="15"/>
      <c r="Q43" s="14"/>
      <c r="R43" s="15"/>
      <c r="S43" s="15"/>
      <c r="T43" s="15"/>
      <c r="U43" s="14"/>
    </row>
    <row r="44" customFormat="false" ht="15" hidden="false" customHeight="false" outlineLevel="0" collapsed="false">
      <c r="A44" s="10"/>
      <c r="B44" s="10"/>
      <c r="C44" s="11"/>
      <c r="D44" s="12"/>
      <c r="E44" s="12"/>
      <c r="F44" s="11"/>
      <c r="G44" s="11"/>
      <c r="H44" s="11"/>
      <c r="I44" s="11"/>
      <c r="J44" s="11"/>
      <c r="K44" s="11"/>
      <c r="L44" s="11"/>
      <c r="M44" s="10"/>
      <c r="N44" s="13" t="str">
        <f aca="false">IF($C44="","",COUNTIF($C$5:$C$205,$C44))</f>
        <v/>
      </c>
      <c r="O44" s="11" t="str">
        <f aca="false">IF($A44="","",IF($K44="Yes","Cited: keep",IF(AND($J44&lt;&gt;"",$J44&gt;0),"Converting: keep",IF($N44&gt;1,"Cannibalising: pick one",IF(AND($F44&lt;&gt;"",$F44&gt;='Legend &amp; Scorecard'!$B$18),"Earning: keep",IF(AND($G44&lt;&gt;"",$G44&gt;=500,$H44&lt;&gt;"",$H44&gt;10),"Ranking badly: update",IF(AND($F44&lt;&gt;"",$F44&lt;'Legend &amp; Scorecard'!$B$19,$G44&lt;&gt;"",$G44&lt;'Legend &amp; Scorecard'!$B$20,$I44&lt;2),"Dead: retire","Review")))))))</f>
        <v/>
      </c>
      <c r="P44" s="11"/>
      <c r="Q44" s="10"/>
      <c r="R44" s="11"/>
      <c r="S44" s="11"/>
      <c r="T44" s="11"/>
      <c r="U44" s="10"/>
    </row>
    <row r="45" customFormat="false" ht="15" hidden="false" customHeight="false" outlineLevel="0" collapsed="false">
      <c r="A45" s="14"/>
      <c r="B45" s="14"/>
      <c r="C45" s="15"/>
      <c r="D45" s="16"/>
      <c r="E45" s="16"/>
      <c r="F45" s="15"/>
      <c r="G45" s="15"/>
      <c r="H45" s="15"/>
      <c r="I45" s="15"/>
      <c r="J45" s="15"/>
      <c r="K45" s="15"/>
      <c r="L45" s="15"/>
      <c r="M45" s="14"/>
      <c r="N45" s="17" t="str">
        <f aca="false">IF($C45="","",COUNTIF($C$5:$C$205,$C45))</f>
        <v/>
      </c>
      <c r="O45" s="15" t="str">
        <f aca="false">IF($A45="","",IF($K45="Yes","Cited: keep",IF(AND($J45&lt;&gt;"",$J45&gt;0),"Converting: keep",IF($N45&gt;1,"Cannibalising: pick one",IF(AND($F45&lt;&gt;"",$F45&gt;='Legend &amp; Scorecard'!$B$18),"Earning: keep",IF(AND($G45&lt;&gt;"",$G45&gt;=500,$H45&lt;&gt;"",$H45&gt;10),"Ranking badly: update",IF(AND($F45&lt;&gt;"",$F45&lt;'Legend &amp; Scorecard'!$B$19,$G45&lt;&gt;"",$G45&lt;'Legend &amp; Scorecard'!$B$20,$I45&lt;2),"Dead: retire","Review")))))))</f>
        <v/>
      </c>
      <c r="P45" s="15"/>
      <c r="Q45" s="14"/>
      <c r="R45" s="15"/>
      <c r="S45" s="15"/>
      <c r="T45" s="15"/>
      <c r="U45" s="14"/>
    </row>
    <row r="46" customFormat="false" ht="15" hidden="false" customHeight="false" outlineLevel="0" collapsed="false">
      <c r="A46" s="10"/>
      <c r="B46" s="10"/>
      <c r="C46" s="11"/>
      <c r="D46" s="12"/>
      <c r="E46" s="12"/>
      <c r="F46" s="11"/>
      <c r="G46" s="11"/>
      <c r="H46" s="11"/>
      <c r="I46" s="11"/>
      <c r="J46" s="11"/>
      <c r="K46" s="11"/>
      <c r="L46" s="11"/>
      <c r="M46" s="10"/>
      <c r="N46" s="13" t="str">
        <f aca="false">IF($C46="","",COUNTIF($C$5:$C$205,$C46))</f>
        <v/>
      </c>
      <c r="O46" s="11" t="str">
        <f aca="false">IF($A46="","",IF($K46="Yes","Cited: keep",IF(AND($J46&lt;&gt;"",$J46&gt;0),"Converting: keep",IF($N46&gt;1,"Cannibalising: pick one",IF(AND($F46&lt;&gt;"",$F46&gt;='Legend &amp; Scorecard'!$B$18),"Earning: keep",IF(AND($G46&lt;&gt;"",$G46&gt;=500,$H46&lt;&gt;"",$H46&gt;10),"Ranking badly: update",IF(AND($F46&lt;&gt;"",$F46&lt;'Legend &amp; Scorecard'!$B$19,$G46&lt;&gt;"",$G46&lt;'Legend &amp; Scorecard'!$B$20,$I46&lt;2),"Dead: retire","Review")))))))</f>
        <v/>
      </c>
      <c r="P46" s="11"/>
      <c r="Q46" s="10"/>
      <c r="R46" s="11"/>
      <c r="S46" s="11"/>
      <c r="T46" s="11"/>
      <c r="U46" s="10"/>
    </row>
    <row r="47" customFormat="false" ht="15" hidden="false" customHeight="false" outlineLevel="0" collapsed="false">
      <c r="A47" s="14"/>
      <c r="B47" s="14"/>
      <c r="C47" s="15"/>
      <c r="D47" s="16"/>
      <c r="E47" s="16"/>
      <c r="F47" s="15"/>
      <c r="G47" s="15"/>
      <c r="H47" s="15"/>
      <c r="I47" s="15"/>
      <c r="J47" s="15"/>
      <c r="K47" s="15"/>
      <c r="L47" s="15"/>
      <c r="M47" s="14"/>
      <c r="N47" s="17" t="str">
        <f aca="false">IF($C47="","",COUNTIF($C$5:$C$205,$C47))</f>
        <v/>
      </c>
      <c r="O47" s="15" t="str">
        <f aca="false">IF($A47="","",IF($K47="Yes","Cited: keep",IF(AND($J47&lt;&gt;"",$J47&gt;0),"Converting: keep",IF($N47&gt;1,"Cannibalising: pick one",IF(AND($F47&lt;&gt;"",$F47&gt;='Legend &amp; Scorecard'!$B$18),"Earning: keep",IF(AND($G47&lt;&gt;"",$G47&gt;=500,$H47&lt;&gt;"",$H47&gt;10),"Ranking badly: update",IF(AND($F47&lt;&gt;"",$F47&lt;'Legend &amp; Scorecard'!$B$19,$G47&lt;&gt;"",$G47&lt;'Legend &amp; Scorecard'!$B$20,$I47&lt;2),"Dead: retire","Review")))))))</f>
        <v/>
      </c>
      <c r="P47" s="15"/>
      <c r="Q47" s="14"/>
      <c r="R47" s="15"/>
      <c r="S47" s="15"/>
      <c r="T47" s="15"/>
      <c r="U47" s="14"/>
    </row>
    <row r="48" customFormat="false" ht="15" hidden="false" customHeight="false" outlineLevel="0" collapsed="false">
      <c r="A48" s="10"/>
      <c r="B48" s="10"/>
      <c r="C48" s="11"/>
      <c r="D48" s="12"/>
      <c r="E48" s="12"/>
      <c r="F48" s="11"/>
      <c r="G48" s="11"/>
      <c r="H48" s="11"/>
      <c r="I48" s="11"/>
      <c r="J48" s="11"/>
      <c r="K48" s="11"/>
      <c r="L48" s="11"/>
      <c r="M48" s="10"/>
      <c r="N48" s="13" t="str">
        <f aca="false">IF($C48="","",COUNTIF($C$5:$C$205,$C48))</f>
        <v/>
      </c>
      <c r="O48" s="11" t="str">
        <f aca="false">IF($A48="","",IF($K48="Yes","Cited: keep",IF(AND($J48&lt;&gt;"",$J48&gt;0),"Converting: keep",IF($N48&gt;1,"Cannibalising: pick one",IF(AND($F48&lt;&gt;"",$F48&gt;='Legend &amp; Scorecard'!$B$18),"Earning: keep",IF(AND($G48&lt;&gt;"",$G48&gt;=500,$H48&lt;&gt;"",$H48&gt;10),"Ranking badly: update",IF(AND($F48&lt;&gt;"",$F48&lt;'Legend &amp; Scorecard'!$B$19,$G48&lt;&gt;"",$G48&lt;'Legend &amp; Scorecard'!$B$20,$I48&lt;2),"Dead: retire","Review")))))))</f>
        <v/>
      </c>
      <c r="P48" s="11"/>
      <c r="Q48" s="10"/>
      <c r="R48" s="11"/>
      <c r="S48" s="11"/>
      <c r="T48" s="11"/>
      <c r="U48" s="10"/>
    </row>
    <row r="49" customFormat="false" ht="15" hidden="false" customHeight="false" outlineLevel="0" collapsed="false">
      <c r="A49" s="14"/>
      <c r="B49" s="14"/>
      <c r="C49" s="15"/>
      <c r="D49" s="16"/>
      <c r="E49" s="16"/>
      <c r="F49" s="15"/>
      <c r="G49" s="15"/>
      <c r="H49" s="15"/>
      <c r="I49" s="15"/>
      <c r="J49" s="15"/>
      <c r="K49" s="15"/>
      <c r="L49" s="15"/>
      <c r="M49" s="14"/>
      <c r="N49" s="17" t="str">
        <f aca="false">IF($C49="","",COUNTIF($C$5:$C$205,$C49))</f>
        <v/>
      </c>
      <c r="O49" s="15" t="str">
        <f aca="false">IF($A49="","",IF($K49="Yes","Cited: keep",IF(AND($J49&lt;&gt;"",$J49&gt;0),"Converting: keep",IF($N49&gt;1,"Cannibalising: pick one",IF(AND($F49&lt;&gt;"",$F49&gt;='Legend &amp; Scorecard'!$B$18),"Earning: keep",IF(AND($G49&lt;&gt;"",$G49&gt;=500,$H49&lt;&gt;"",$H49&gt;10),"Ranking badly: update",IF(AND($F49&lt;&gt;"",$F49&lt;'Legend &amp; Scorecard'!$B$19,$G49&lt;&gt;"",$G49&lt;'Legend &amp; Scorecard'!$B$20,$I49&lt;2),"Dead: retire","Review")))))))</f>
        <v/>
      </c>
      <c r="P49" s="15"/>
      <c r="Q49" s="14"/>
      <c r="R49" s="15"/>
      <c r="S49" s="15"/>
      <c r="T49" s="15"/>
      <c r="U49" s="14"/>
    </row>
    <row r="50" customFormat="false" ht="15" hidden="false" customHeight="false" outlineLevel="0" collapsed="false">
      <c r="A50" s="10"/>
      <c r="B50" s="10"/>
      <c r="C50" s="11"/>
      <c r="D50" s="12"/>
      <c r="E50" s="12"/>
      <c r="F50" s="11"/>
      <c r="G50" s="11"/>
      <c r="H50" s="11"/>
      <c r="I50" s="11"/>
      <c r="J50" s="11"/>
      <c r="K50" s="11"/>
      <c r="L50" s="11"/>
      <c r="M50" s="10"/>
      <c r="N50" s="13" t="str">
        <f aca="false">IF($C50="","",COUNTIF($C$5:$C$205,$C50))</f>
        <v/>
      </c>
      <c r="O50" s="11" t="str">
        <f aca="false">IF($A50="","",IF($K50="Yes","Cited: keep",IF(AND($J50&lt;&gt;"",$J50&gt;0),"Converting: keep",IF($N50&gt;1,"Cannibalising: pick one",IF(AND($F50&lt;&gt;"",$F50&gt;='Legend &amp; Scorecard'!$B$18),"Earning: keep",IF(AND($G50&lt;&gt;"",$G50&gt;=500,$H50&lt;&gt;"",$H50&gt;10),"Ranking badly: update",IF(AND($F50&lt;&gt;"",$F50&lt;'Legend &amp; Scorecard'!$B$19,$G50&lt;&gt;"",$G50&lt;'Legend &amp; Scorecard'!$B$20,$I50&lt;2),"Dead: retire","Review")))))))</f>
        <v/>
      </c>
      <c r="P50" s="11"/>
      <c r="Q50" s="10"/>
      <c r="R50" s="11"/>
      <c r="S50" s="11"/>
      <c r="T50" s="11"/>
      <c r="U50" s="10"/>
    </row>
    <row r="51" customFormat="false" ht="15" hidden="false" customHeight="false" outlineLevel="0" collapsed="false">
      <c r="A51" s="14"/>
      <c r="B51" s="14"/>
      <c r="C51" s="15"/>
      <c r="D51" s="16"/>
      <c r="E51" s="16"/>
      <c r="F51" s="15"/>
      <c r="G51" s="15"/>
      <c r="H51" s="15"/>
      <c r="I51" s="15"/>
      <c r="J51" s="15"/>
      <c r="K51" s="15"/>
      <c r="L51" s="15"/>
      <c r="M51" s="14"/>
      <c r="N51" s="17" t="str">
        <f aca="false">IF($C51="","",COUNTIF($C$5:$C$205,$C51))</f>
        <v/>
      </c>
      <c r="O51" s="15" t="str">
        <f aca="false">IF($A51="","",IF($K51="Yes","Cited: keep",IF(AND($J51&lt;&gt;"",$J51&gt;0),"Converting: keep",IF($N51&gt;1,"Cannibalising: pick one",IF(AND($F51&lt;&gt;"",$F51&gt;='Legend &amp; Scorecard'!$B$18),"Earning: keep",IF(AND($G51&lt;&gt;"",$G51&gt;=500,$H51&lt;&gt;"",$H51&gt;10),"Ranking badly: update",IF(AND($F51&lt;&gt;"",$F51&lt;'Legend &amp; Scorecard'!$B$19,$G51&lt;&gt;"",$G51&lt;'Legend &amp; Scorecard'!$B$20,$I51&lt;2),"Dead: retire","Review")))))))</f>
        <v/>
      </c>
      <c r="P51" s="15"/>
      <c r="Q51" s="14"/>
      <c r="R51" s="15"/>
      <c r="S51" s="15"/>
      <c r="T51" s="15"/>
      <c r="U51" s="14"/>
    </row>
    <row r="52" customFormat="false" ht="15" hidden="false" customHeight="false" outlineLevel="0" collapsed="false">
      <c r="A52" s="10"/>
      <c r="B52" s="10"/>
      <c r="C52" s="11"/>
      <c r="D52" s="12"/>
      <c r="E52" s="12"/>
      <c r="F52" s="11"/>
      <c r="G52" s="11"/>
      <c r="H52" s="11"/>
      <c r="I52" s="11"/>
      <c r="J52" s="11"/>
      <c r="K52" s="11"/>
      <c r="L52" s="11"/>
      <c r="M52" s="10"/>
      <c r="N52" s="13" t="str">
        <f aca="false">IF($C52="","",COUNTIF($C$5:$C$205,$C52))</f>
        <v/>
      </c>
      <c r="O52" s="11" t="str">
        <f aca="false">IF($A52="","",IF($K52="Yes","Cited: keep",IF(AND($J52&lt;&gt;"",$J52&gt;0),"Converting: keep",IF($N52&gt;1,"Cannibalising: pick one",IF(AND($F52&lt;&gt;"",$F52&gt;='Legend &amp; Scorecard'!$B$18),"Earning: keep",IF(AND($G52&lt;&gt;"",$G52&gt;=500,$H52&lt;&gt;"",$H52&gt;10),"Ranking badly: update",IF(AND($F52&lt;&gt;"",$F52&lt;'Legend &amp; Scorecard'!$B$19,$G52&lt;&gt;"",$G52&lt;'Legend &amp; Scorecard'!$B$20,$I52&lt;2),"Dead: retire","Review")))))))</f>
        <v/>
      </c>
      <c r="P52" s="11"/>
      <c r="Q52" s="10"/>
      <c r="R52" s="11"/>
      <c r="S52" s="11"/>
      <c r="T52" s="11"/>
      <c r="U52" s="10"/>
    </row>
    <row r="53" customFormat="false" ht="15" hidden="false" customHeight="false" outlineLevel="0" collapsed="false">
      <c r="A53" s="14"/>
      <c r="B53" s="14"/>
      <c r="C53" s="15"/>
      <c r="D53" s="16"/>
      <c r="E53" s="16"/>
      <c r="F53" s="15"/>
      <c r="G53" s="15"/>
      <c r="H53" s="15"/>
      <c r="I53" s="15"/>
      <c r="J53" s="15"/>
      <c r="K53" s="15"/>
      <c r="L53" s="15"/>
      <c r="M53" s="14"/>
      <c r="N53" s="17" t="str">
        <f aca="false">IF($C53="","",COUNTIF($C$5:$C$205,$C53))</f>
        <v/>
      </c>
      <c r="O53" s="15" t="str">
        <f aca="false">IF($A53="","",IF($K53="Yes","Cited: keep",IF(AND($J53&lt;&gt;"",$J53&gt;0),"Converting: keep",IF($N53&gt;1,"Cannibalising: pick one",IF(AND($F53&lt;&gt;"",$F53&gt;='Legend &amp; Scorecard'!$B$18),"Earning: keep",IF(AND($G53&lt;&gt;"",$G53&gt;=500,$H53&lt;&gt;"",$H53&gt;10),"Ranking badly: update",IF(AND($F53&lt;&gt;"",$F53&lt;'Legend &amp; Scorecard'!$B$19,$G53&lt;&gt;"",$G53&lt;'Legend &amp; Scorecard'!$B$20,$I53&lt;2),"Dead: retire","Review")))))))</f>
        <v/>
      </c>
      <c r="P53" s="15"/>
      <c r="Q53" s="14"/>
      <c r="R53" s="15"/>
      <c r="S53" s="15"/>
      <c r="T53" s="15"/>
      <c r="U53" s="14"/>
    </row>
    <row r="54" customFormat="false" ht="15" hidden="false" customHeight="false" outlineLevel="0" collapsed="false">
      <c r="A54" s="10"/>
      <c r="B54" s="10"/>
      <c r="C54" s="11"/>
      <c r="D54" s="12"/>
      <c r="E54" s="12"/>
      <c r="F54" s="11"/>
      <c r="G54" s="11"/>
      <c r="H54" s="11"/>
      <c r="I54" s="11"/>
      <c r="J54" s="11"/>
      <c r="K54" s="11"/>
      <c r="L54" s="11"/>
      <c r="M54" s="10"/>
      <c r="N54" s="13" t="str">
        <f aca="false">IF($C54="","",COUNTIF($C$5:$C$205,$C54))</f>
        <v/>
      </c>
      <c r="O54" s="11" t="str">
        <f aca="false">IF($A54="","",IF($K54="Yes","Cited: keep",IF(AND($J54&lt;&gt;"",$J54&gt;0),"Converting: keep",IF($N54&gt;1,"Cannibalising: pick one",IF(AND($F54&lt;&gt;"",$F54&gt;='Legend &amp; Scorecard'!$B$18),"Earning: keep",IF(AND($G54&lt;&gt;"",$G54&gt;=500,$H54&lt;&gt;"",$H54&gt;10),"Ranking badly: update",IF(AND($F54&lt;&gt;"",$F54&lt;'Legend &amp; Scorecard'!$B$19,$G54&lt;&gt;"",$G54&lt;'Legend &amp; Scorecard'!$B$20,$I54&lt;2),"Dead: retire","Review")))))))</f>
        <v/>
      </c>
      <c r="P54" s="11"/>
      <c r="Q54" s="10"/>
      <c r="R54" s="11"/>
      <c r="S54" s="11"/>
      <c r="T54" s="11"/>
      <c r="U54" s="10"/>
    </row>
    <row r="55" customFormat="false" ht="15" hidden="false" customHeight="false" outlineLevel="0" collapsed="false">
      <c r="A55" s="14"/>
      <c r="B55" s="14"/>
      <c r="C55" s="15"/>
      <c r="D55" s="16"/>
      <c r="E55" s="16"/>
      <c r="F55" s="15"/>
      <c r="G55" s="15"/>
      <c r="H55" s="15"/>
      <c r="I55" s="15"/>
      <c r="J55" s="15"/>
      <c r="K55" s="15"/>
      <c r="L55" s="15"/>
      <c r="M55" s="14"/>
      <c r="N55" s="17" t="str">
        <f aca="false">IF($C55="","",COUNTIF($C$5:$C$205,$C55))</f>
        <v/>
      </c>
      <c r="O55" s="15" t="str">
        <f aca="false">IF($A55="","",IF($K55="Yes","Cited: keep",IF(AND($J55&lt;&gt;"",$J55&gt;0),"Converting: keep",IF($N55&gt;1,"Cannibalising: pick one",IF(AND($F55&lt;&gt;"",$F55&gt;='Legend &amp; Scorecard'!$B$18),"Earning: keep",IF(AND($G55&lt;&gt;"",$G55&gt;=500,$H55&lt;&gt;"",$H55&gt;10),"Ranking badly: update",IF(AND($F55&lt;&gt;"",$F55&lt;'Legend &amp; Scorecard'!$B$19,$G55&lt;&gt;"",$G55&lt;'Legend &amp; Scorecard'!$B$20,$I55&lt;2),"Dead: retire","Review")))))))</f>
        <v/>
      </c>
      <c r="P55" s="15"/>
      <c r="Q55" s="14"/>
      <c r="R55" s="15"/>
      <c r="S55" s="15"/>
      <c r="T55" s="15"/>
      <c r="U55" s="14"/>
    </row>
    <row r="56" customFormat="false" ht="15" hidden="false" customHeight="false" outlineLevel="0" collapsed="false">
      <c r="A56" s="10"/>
      <c r="B56" s="10"/>
      <c r="C56" s="11"/>
      <c r="D56" s="12"/>
      <c r="E56" s="12"/>
      <c r="F56" s="11"/>
      <c r="G56" s="11"/>
      <c r="H56" s="11"/>
      <c r="I56" s="11"/>
      <c r="J56" s="11"/>
      <c r="K56" s="11"/>
      <c r="L56" s="11"/>
      <c r="M56" s="10"/>
      <c r="N56" s="13" t="str">
        <f aca="false">IF($C56="","",COUNTIF($C$5:$C$205,$C56))</f>
        <v/>
      </c>
      <c r="O56" s="11" t="str">
        <f aca="false">IF($A56="","",IF($K56="Yes","Cited: keep",IF(AND($J56&lt;&gt;"",$J56&gt;0),"Converting: keep",IF($N56&gt;1,"Cannibalising: pick one",IF(AND($F56&lt;&gt;"",$F56&gt;='Legend &amp; Scorecard'!$B$18),"Earning: keep",IF(AND($G56&lt;&gt;"",$G56&gt;=500,$H56&lt;&gt;"",$H56&gt;10),"Ranking badly: update",IF(AND($F56&lt;&gt;"",$F56&lt;'Legend &amp; Scorecard'!$B$19,$G56&lt;&gt;"",$G56&lt;'Legend &amp; Scorecard'!$B$20,$I56&lt;2),"Dead: retire","Review")))))))</f>
        <v/>
      </c>
      <c r="P56" s="11"/>
      <c r="Q56" s="10"/>
      <c r="R56" s="11"/>
      <c r="S56" s="11"/>
      <c r="T56" s="11"/>
      <c r="U56" s="10"/>
    </row>
    <row r="57" customFormat="false" ht="15" hidden="false" customHeight="false" outlineLevel="0" collapsed="false">
      <c r="A57" s="14"/>
      <c r="B57" s="14"/>
      <c r="C57" s="15"/>
      <c r="D57" s="16"/>
      <c r="E57" s="16"/>
      <c r="F57" s="15"/>
      <c r="G57" s="15"/>
      <c r="H57" s="15"/>
      <c r="I57" s="15"/>
      <c r="J57" s="15"/>
      <c r="K57" s="15"/>
      <c r="L57" s="15"/>
      <c r="M57" s="14"/>
      <c r="N57" s="17" t="str">
        <f aca="false">IF($C57="","",COUNTIF($C$5:$C$205,$C57))</f>
        <v/>
      </c>
      <c r="O57" s="15" t="str">
        <f aca="false">IF($A57="","",IF($K57="Yes","Cited: keep",IF(AND($J57&lt;&gt;"",$J57&gt;0),"Converting: keep",IF($N57&gt;1,"Cannibalising: pick one",IF(AND($F57&lt;&gt;"",$F57&gt;='Legend &amp; Scorecard'!$B$18),"Earning: keep",IF(AND($G57&lt;&gt;"",$G57&gt;=500,$H57&lt;&gt;"",$H57&gt;10),"Ranking badly: update",IF(AND($F57&lt;&gt;"",$F57&lt;'Legend &amp; Scorecard'!$B$19,$G57&lt;&gt;"",$G57&lt;'Legend &amp; Scorecard'!$B$20,$I57&lt;2),"Dead: retire","Review")))))))</f>
        <v/>
      </c>
      <c r="P57" s="15"/>
      <c r="Q57" s="14"/>
      <c r="R57" s="15"/>
      <c r="S57" s="15"/>
      <c r="T57" s="15"/>
      <c r="U57" s="14"/>
    </row>
    <row r="58" customFormat="false" ht="15" hidden="false" customHeight="false" outlineLevel="0" collapsed="false">
      <c r="A58" s="10"/>
      <c r="B58" s="10"/>
      <c r="C58" s="11"/>
      <c r="D58" s="12"/>
      <c r="E58" s="12"/>
      <c r="F58" s="11"/>
      <c r="G58" s="11"/>
      <c r="H58" s="11"/>
      <c r="I58" s="11"/>
      <c r="J58" s="11"/>
      <c r="K58" s="11"/>
      <c r="L58" s="11"/>
      <c r="M58" s="10"/>
      <c r="N58" s="13" t="str">
        <f aca="false">IF($C58="","",COUNTIF($C$5:$C$205,$C58))</f>
        <v/>
      </c>
      <c r="O58" s="11" t="str">
        <f aca="false">IF($A58="","",IF($K58="Yes","Cited: keep",IF(AND($J58&lt;&gt;"",$J58&gt;0),"Converting: keep",IF($N58&gt;1,"Cannibalising: pick one",IF(AND($F58&lt;&gt;"",$F58&gt;='Legend &amp; Scorecard'!$B$18),"Earning: keep",IF(AND($G58&lt;&gt;"",$G58&gt;=500,$H58&lt;&gt;"",$H58&gt;10),"Ranking badly: update",IF(AND($F58&lt;&gt;"",$F58&lt;'Legend &amp; Scorecard'!$B$19,$G58&lt;&gt;"",$G58&lt;'Legend &amp; Scorecard'!$B$20,$I58&lt;2),"Dead: retire","Review")))))))</f>
        <v/>
      </c>
      <c r="P58" s="11"/>
      <c r="Q58" s="10"/>
      <c r="R58" s="11"/>
      <c r="S58" s="11"/>
      <c r="T58" s="11"/>
      <c r="U58" s="10"/>
    </row>
    <row r="59" customFormat="false" ht="15" hidden="false" customHeight="false" outlineLevel="0" collapsed="false">
      <c r="A59" s="14"/>
      <c r="B59" s="14"/>
      <c r="C59" s="15"/>
      <c r="D59" s="16"/>
      <c r="E59" s="16"/>
      <c r="F59" s="15"/>
      <c r="G59" s="15"/>
      <c r="H59" s="15"/>
      <c r="I59" s="15"/>
      <c r="J59" s="15"/>
      <c r="K59" s="15"/>
      <c r="L59" s="15"/>
      <c r="M59" s="14"/>
      <c r="N59" s="17" t="str">
        <f aca="false">IF($C59="","",COUNTIF($C$5:$C$205,$C59))</f>
        <v/>
      </c>
      <c r="O59" s="15" t="str">
        <f aca="false">IF($A59="","",IF($K59="Yes","Cited: keep",IF(AND($J59&lt;&gt;"",$J59&gt;0),"Converting: keep",IF($N59&gt;1,"Cannibalising: pick one",IF(AND($F59&lt;&gt;"",$F59&gt;='Legend &amp; Scorecard'!$B$18),"Earning: keep",IF(AND($G59&lt;&gt;"",$G59&gt;=500,$H59&lt;&gt;"",$H59&gt;10),"Ranking badly: update",IF(AND($F59&lt;&gt;"",$F59&lt;'Legend &amp; Scorecard'!$B$19,$G59&lt;&gt;"",$G59&lt;'Legend &amp; Scorecard'!$B$20,$I59&lt;2),"Dead: retire","Review")))))))</f>
        <v/>
      </c>
      <c r="P59" s="15"/>
      <c r="Q59" s="14"/>
      <c r="R59" s="15"/>
      <c r="S59" s="15"/>
      <c r="T59" s="15"/>
      <c r="U59" s="14"/>
    </row>
    <row r="60" customFormat="false" ht="15" hidden="false" customHeight="false" outlineLevel="0" collapsed="false">
      <c r="A60" s="10"/>
      <c r="B60" s="10"/>
      <c r="C60" s="11"/>
      <c r="D60" s="12"/>
      <c r="E60" s="12"/>
      <c r="F60" s="11"/>
      <c r="G60" s="11"/>
      <c r="H60" s="11"/>
      <c r="I60" s="11"/>
      <c r="J60" s="11"/>
      <c r="K60" s="11"/>
      <c r="L60" s="11"/>
      <c r="M60" s="10"/>
      <c r="N60" s="13" t="str">
        <f aca="false">IF($C60="","",COUNTIF($C$5:$C$205,$C60))</f>
        <v/>
      </c>
      <c r="O60" s="11" t="str">
        <f aca="false">IF($A60="","",IF($K60="Yes","Cited: keep",IF(AND($J60&lt;&gt;"",$J60&gt;0),"Converting: keep",IF($N60&gt;1,"Cannibalising: pick one",IF(AND($F60&lt;&gt;"",$F60&gt;='Legend &amp; Scorecard'!$B$18),"Earning: keep",IF(AND($G60&lt;&gt;"",$G60&gt;=500,$H60&lt;&gt;"",$H60&gt;10),"Ranking badly: update",IF(AND($F60&lt;&gt;"",$F60&lt;'Legend &amp; Scorecard'!$B$19,$G60&lt;&gt;"",$G60&lt;'Legend &amp; Scorecard'!$B$20,$I60&lt;2),"Dead: retire","Review")))))))</f>
        <v/>
      </c>
      <c r="P60" s="11"/>
      <c r="Q60" s="10"/>
      <c r="R60" s="11"/>
      <c r="S60" s="11"/>
      <c r="T60" s="11"/>
      <c r="U60" s="10"/>
    </row>
    <row r="61" customFormat="false" ht="15" hidden="false" customHeight="false" outlineLevel="0" collapsed="false">
      <c r="A61" s="14"/>
      <c r="B61" s="14"/>
      <c r="C61" s="15"/>
      <c r="D61" s="16"/>
      <c r="E61" s="16"/>
      <c r="F61" s="15"/>
      <c r="G61" s="15"/>
      <c r="H61" s="15"/>
      <c r="I61" s="15"/>
      <c r="J61" s="15"/>
      <c r="K61" s="15"/>
      <c r="L61" s="15"/>
      <c r="M61" s="14"/>
      <c r="N61" s="17" t="str">
        <f aca="false">IF($C61="","",COUNTIF($C$5:$C$205,$C61))</f>
        <v/>
      </c>
      <c r="O61" s="15" t="str">
        <f aca="false">IF($A61="","",IF($K61="Yes","Cited: keep",IF(AND($J61&lt;&gt;"",$J61&gt;0),"Converting: keep",IF($N61&gt;1,"Cannibalising: pick one",IF(AND($F61&lt;&gt;"",$F61&gt;='Legend &amp; Scorecard'!$B$18),"Earning: keep",IF(AND($G61&lt;&gt;"",$G61&gt;=500,$H61&lt;&gt;"",$H61&gt;10),"Ranking badly: update",IF(AND($F61&lt;&gt;"",$F61&lt;'Legend &amp; Scorecard'!$B$19,$G61&lt;&gt;"",$G61&lt;'Legend &amp; Scorecard'!$B$20,$I61&lt;2),"Dead: retire","Review")))))))</f>
        <v/>
      </c>
      <c r="P61" s="15"/>
      <c r="Q61" s="14"/>
      <c r="R61" s="15"/>
      <c r="S61" s="15"/>
      <c r="T61" s="15"/>
      <c r="U61" s="14"/>
    </row>
    <row r="62" customFormat="false" ht="15" hidden="false" customHeight="false" outlineLevel="0" collapsed="false">
      <c r="A62" s="10"/>
      <c r="B62" s="10"/>
      <c r="C62" s="11"/>
      <c r="D62" s="12"/>
      <c r="E62" s="12"/>
      <c r="F62" s="11"/>
      <c r="G62" s="11"/>
      <c r="H62" s="11"/>
      <c r="I62" s="11"/>
      <c r="J62" s="11"/>
      <c r="K62" s="11"/>
      <c r="L62" s="11"/>
      <c r="M62" s="10"/>
      <c r="N62" s="13" t="str">
        <f aca="false">IF($C62="","",COUNTIF($C$5:$C$205,$C62))</f>
        <v/>
      </c>
      <c r="O62" s="11" t="str">
        <f aca="false">IF($A62="","",IF($K62="Yes","Cited: keep",IF(AND($J62&lt;&gt;"",$J62&gt;0),"Converting: keep",IF($N62&gt;1,"Cannibalising: pick one",IF(AND($F62&lt;&gt;"",$F62&gt;='Legend &amp; Scorecard'!$B$18),"Earning: keep",IF(AND($G62&lt;&gt;"",$G62&gt;=500,$H62&lt;&gt;"",$H62&gt;10),"Ranking badly: update",IF(AND($F62&lt;&gt;"",$F62&lt;'Legend &amp; Scorecard'!$B$19,$G62&lt;&gt;"",$G62&lt;'Legend &amp; Scorecard'!$B$20,$I62&lt;2),"Dead: retire","Review")))))))</f>
        <v/>
      </c>
      <c r="P62" s="11"/>
      <c r="Q62" s="10"/>
      <c r="R62" s="11"/>
      <c r="S62" s="11"/>
      <c r="T62" s="11"/>
      <c r="U62" s="10"/>
    </row>
    <row r="63" customFormat="false" ht="15" hidden="false" customHeight="false" outlineLevel="0" collapsed="false">
      <c r="A63" s="14"/>
      <c r="B63" s="14"/>
      <c r="C63" s="15"/>
      <c r="D63" s="16"/>
      <c r="E63" s="16"/>
      <c r="F63" s="15"/>
      <c r="G63" s="15"/>
      <c r="H63" s="15"/>
      <c r="I63" s="15"/>
      <c r="J63" s="15"/>
      <c r="K63" s="15"/>
      <c r="L63" s="15"/>
      <c r="M63" s="14"/>
      <c r="N63" s="17" t="str">
        <f aca="false">IF($C63="","",COUNTIF($C$5:$C$205,$C63))</f>
        <v/>
      </c>
      <c r="O63" s="15" t="str">
        <f aca="false">IF($A63="","",IF($K63="Yes","Cited: keep",IF(AND($J63&lt;&gt;"",$J63&gt;0),"Converting: keep",IF($N63&gt;1,"Cannibalising: pick one",IF(AND($F63&lt;&gt;"",$F63&gt;='Legend &amp; Scorecard'!$B$18),"Earning: keep",IF(AND($G63&lt;&gt;"",$G63&gt;=500,$H63&lt;&gt;"",$H63&gt;10),"Ranking badly: update",IF(AND($F63&lt;&gt;"",$F63&lt;'Legend &amp; Scorecard'!$B$19,$G63&lt;&gt;"",$G63&lt;'Legend &amp; Scorecard'!$B$20,$I63&lt;2),"Dead: retire","Review")))))))</f>
        <v/>
      </c>
      <c r="P63" s="15"/>
      <c r="Q63" s="14"/>
      <c r="R63" s="15"/>
      <c r="S63" s="15"/>
      <c r="T63" s="15"/>
      <c r="U63" s="14"/>
    </row>
    <row r="64" customFormat="false" ht="15" hidden="false" customHeight="false" outlineLevel="0" collapsed="false">
      <c r="A64" s="10"/>
      <c r="B64" s="10"/>
      <c r="C64" s="11"/>
      <c r="D64" s="12"/>
      <c r="E64" s="12"/>
      <c r="F64" s="11"/>
      <c r="G64" s="11"/>
      <c r="H64" s="11"/>
      <c r="I64" s="11"/>
      <c r="J64" s="11"/>
      <c r="K64" s="11"/>
      <c r="L64" s="11"/>
      <c r="M64" s="10"/>
      <c r="N64" s="13" t="str">
        <f aca="false">IF($C64="","",COUNTIF($C$5:$C$205,$C64))</f>
        <v/>
      </c>
      <c r="O64" s="11" t="str">
        <f aca="false">IF($A64="","",IF($K64="Yes","Cited: keep",IF(AND($J64&lt;&gt;"",$J64&gt;0),"Converting: keep",IF($N64&gt;1,"Cannibalising: pick one",IF(AND($F64&lt;&gt;"",$F64&gt;='Legend &amp; Scorecard'!$B$18),"Earning: keep",IF(AND($G64&lt;&gt;"",$G64&gt;=500,$H64&lt;&gt;"",$H64&gt;10),"Ranking badly: update",IF(AND($F64&lt;&gt;"",$F64&lt;'Legend &amp; Scorecard'!$B$19,$G64&lt;&gt;"",$G64&lt;'Legend &amp; Scorecard'!$B$20,$I64&lt;2),"Dead: retire","Review")))))))</f>
        <v/>
      </c>
      <c r="P64" s="11"/>
      <c r="Q64" s="10"/>
      <c r="R64" s="11"/>
      <c r="S64" s="11"/>
      <c r="T64" s="11"/>
      <c r="U64" s="10"/>
    </row>
    <row r="65" customFormat="false" ht="15" hidden="false" customHeight="false" outlineLevel="0" collapsed="false">
      <c r="A65" s="14"/>
      <c r="B65" s="14"/>
      <c r="C65" s="15"/>
      <c r="D65" s="16"/>
      <c r="E65" s="16"/>
      <c r="F65" s="15"/>
      <c r="G65" s="15"/>
      <c r="H65" s="15"/>
      <c r="I65" s="15"/>
      <c r="J65" s="15"/>
      <c r="K65" s="15"/>
      <c r="L65" s="15"/>
      <c r="M65" s="14"/>
      <c r="N65" s="17" t="str">
        <f aca="false">IF($C65="","",COUNTIF($C$5:$C$205,$C65))</f>
        <v/>
      </c>
      <c r="O65" s="15" t="str">
        <f aca="false">IF($A65="","",IF($K65="Yes","Cited: keep",IF(AND($J65&lt;&gt;"",$J65&gt;0),"Converting: keep",IF($N65&gt;1,"Cannibalising: pick one",IF(AND($F65&lt;&gt;"",$F65&gt;='Legend &amp; Scorecard'!$B$18),"Earning: keep",IF(AND($G65&lt;&gt;"",$G65&gt;=500,$H65&lt;&gt;"",$H65&gt;10),"Ranking badly: update",IF(AND($F65&lt;&gt;"",$F65&lt;'Legend &amp; Scorecard'!$B$19,$G65&lt;&gt;"",$G65&lt;'Legend &amp; Scorecard'!$B$20,$I65&lt;2),"Dead: retire","Review")))))))</f>
        <v/>
      </c>
      <c r="P65" s="15"/>
      <c r="Q65" s="14"/>
      <c r="R65" s="15"/>
      <c r="S65" s="15"/>
      <c r="T65" s="15"/>
      <c r="U65" s="14"/>
    </row>
    <row r="66" customFormat="false" ht="15" hidden="false" customHeight="false" outlineLevel="0" collapsed="false">
      <c r="A66" s="10"/>
      <c r="B66" s="10"/>
      <c r="C66" s="11"/>
      <c r="D66" s="12"/>
      <c r="E66" s="12"/>
      <c r="F66" s="11"/>
      <c r="G66" s="11"/>
      <c r="H66" s="11"/>
      <c r="I66" s="11"/>
      <c r="J66" s="11"/>
      <c r="K66" s="11"/>
      <c r="L66" s="11"/>
      <c r="M66" s="10"/>
      <c r="N66" s="13" t="str">
        <f aca="false">IF($C66="","",COUNTIF($C$5:$C$205,$C66))</f>
        <v/>
      </c>
      <c r="O66" s="11" t="str">
        <f aca="false">IF($A66="","",IF($K66="Yes","Cited: keep",IF(AND($J66&lt;&gt;"",$J66&gt;0),"Converting: keep",IF($N66&gt;1,"Cannibalising: pick one",IF(AND($F66&lt;&gt;"",$F66&gt;='Legend &amp; Scorecard'!$B$18),"Earning: keep",IF(AND($G66&lt;&gt;"",$G66&gt;=500,$H66&lt;&gt;"",$H66&gt;10),"Ranking badly: update",IF(AND($F66&lt;&gt;"",$F66&lt;'Legend &amp; Scorecard'!$B$19,$G66&lt;&gt;"",$G66&lt;'Legend &amp; Scorecard'!$B$20,$I66&lt;2),"Dead: retire","Review")))))))</f>
        <v/>
      </c>
      <c r="P66" s="11"/>
      <c r="Q66" s="10"/>
      <c r="R66" s="11"/>
      <c r="S66" s="11"/>
      <c r="T66" s="11"/>
      <c r="U66" s="10"/>
    </row>
    <row r="67" customFormat="false" ht="15" hidden="false" customHeight="false" outlineLevel="0" collapsed="false">
      <c r="A67" s="14"/>
      <c r="B67" s="14"/>
      <c r="C67" s="15"/>
      <c r="D67" s="16"/>
      <c r="E67" s="16"/>
      <c r="F67" s="15"/>
      <c r="G67" s="15"/>
      <c r="H67" s="15"/>
      <c r="I67" s="15"/>
      <c r="J67" s="15"/>
      <c r="K67" s="15"/>
      <c r="L67" s="15"/>
      <c r="M67" s="14"/>
      <c r="N67" s="17" t="str">
        <f aca="false">IF($C67="","",COUNTIF($C$5:$C$205,$C67))</f>
        <v/>
      </c>
      <c r="O67" s="15" t="str">
        <f aca="false">IF($A67="","",IF($K67="Yes","Cited: keep",IF(AND($J67&lt;&gt;"",$J67&gt;0),"Converting: keep",IF($N67&gt;1,"Cannibalising: pick one",IF(AND($F67&lt;&gt;"",$F67&gt;='Legend &amp; Scorecard'!$B$18),"Earning: keep",IF(AND($G67&lt;&gt;"",$G67&gt;=500,$H67&lt;&gt;"",$H67&gt;10),"Ranking badly: update",IF(AND($F67&lt;&gt;"",$F67&lt;'Legend &amp; Scorecard'!$B$19,$G67&lt;&gt;"",$G67&lt;'Legend &amp; Scorecard'!$B$20,$I67&lt;2),"Dead: retire","Review")))))))</f>
        <v/>
      </c>
      <c r="P67" s="15"/>
      <c r="Q67" s="14"/>
      <c r="R67" s="15"/>
      <c r="S67" s="15"/>
      <c r="T67" s="15"/>
      <c r="U67" s="14"/>
    </row>
    <row r="68" customFormat="false" ht="15" hidden="false" customHeight="false" outlineLevel="0" collapsed="false">
      <c r="A68" s="10"/>
      <c r="B68" s="10"/>
      <c r="C68" s="11"/>
      <c r="D68" s="12"/>
      <c r="E68" s="12"/>
      <c r="F68" s="11"/>
      <c r="G68" s="11"/>
      <c r="H68" s="11"/>
      <c r="I68" s="11"/>
      <c r="J68" s="11"/>
      <c r="K68" s="11"/>
      <c r="L68" s="11"/>
      <c r="M68" s="10"/>
      <c r="N68" s="13" t="str">
        <f aca="false">IF($C68="","",COUNTIF($C$5:$C$205,$C68))</f>
        <v/>
      </c>
      <c r="O68" s="11" t="str">
        <f aca="false">IF($A68="","",IF($K68="Yes","Cited: keep",IF(AND($J68&lt;&gt;"",$J68&gt;0),"Converting: keep",IF($N68&gt;1,"Cannibalising: pick one",IF(AND($F68&lt;&gt;"",$F68&gt;='Legend &amp; Scorecard'!$B$18),"Earning: keep",IF(AND($G68&lt;&gt;"",$G68&gt;=500,$H68&lt;&gt;"",$H68&gt;10),"Ranking badly: update",IF(AND($F68&lt;&gt;"",$F68&lt;'Legend &amp; Scorecard'!$B$19,$G68&lt;&gt;"",$G68&lt;'Legend &amp; Scorecard'!$B$20,$I68&lt;2),"Dead: retire","Review")))))))</f>
        <v/>
      </c>
      <c r="P68" s="11"/>
      <c r="Q68" s="10"/>
      <c r="R68" s="11"/>
      <c r="S68" s="11"/>
      <c r="T68" s="11"/>
      <c r="U68" s="10"/>
    </row>
    <row r="69" customFormat="false" ht="15" hidden="false" customHeight="false" outlineLevel="0" collapsed="false">
      <c r="A69" s="14"/>
      <c r="B69" s="14"/>
      <c r="C69" s="15"/>
      <c r="D69" s="16"/>
      <c r="E69" s="16"/>
      <c r="F69" s="15"/>
      <c r="G69" s="15"/>
      <c r="H69" s="15"/>
      <c r="I69" s="15"/>
      <c r="J69" s="15"/>
      <c r="K69" s="15"/>
      <c r="L69" s="15"/>
      <c r="M69" s="14"/>
      <c r="N69" s="17" t="str">
        <f aca="false">IF($C69="","",COUNTIF($C$5:$C$205,$C69))</f>
        <v/>
      </c>
      <c r="O69" s="15" t="str">
        <f aca="false">IF($A69="","",IF($K69="Yes","Cited: keep",IF(AND($J69&lt;&gt;"",$J69&gt;0),"Converting: keep",IF($N69&gt;1,"Cannibalising: pick one",IF(AND($F69&lt;&gt;"",$F69&gt;='Legend &amp; Scorecard'!$B$18),"Earning: keep",IF(AND($G69&lt;&gt;"",$G69&gt;=500,$H69&lt;&gt;"",$H69&gt;10),"Ranking badly: update",IF(AND($F69&lt;&gt;"",$F69&lt;'Legend &amp; Scorecard'!$B$19,$G69&lt;&gt;"",$G69&lt;'Legend &amp; Scorecard'!$B$20,$I69&lt;2),"Dead: retire","Review")))))))</f>
        <v/>
      </c>
      <c r="P69" s="15"/>
      <c r="Q69" s="14"/>
      <c r="R69" s="15"/>
      <c r="S69" s="15"/>
      <c r="T69" s="15"/>
      <c r="U69" s="14"/>
    </row>
    <row r="70" customFormat="false" ht="15" hidden="false" customHeight="false" outlineLevel="0" collapsed="false">
      <c r="A70" s="10"/>
      <c r="B70" s="10"/>
      <c r="C70" s="11"/>
      <c r="D70" s="12"/>
      <c r="E70" s="12"/>
      <c r="F70" s="11"/>
      <c r="G70" s="11"/>
      <c r="H70" s="11"/>
      <c r="I70" s="11"/>
      <c r="J70" s="11"/>
      <c r="K70" s="11"/>
      <c r="L70" s="11"/>
      <c r="M70" s="10"/>
      <c r="N70" s="13" t="str">
        <f aca="false">IF($C70="","",COUNTIF($C$5:$C$205,$C70))</f>
        <v/>
      </c>
      <c r="O70" s="11" t="str">
        <f aca="false">IF($A70="","",IF($K70="Yes","Cited: keep",IF(AND($J70&lt;&gt;"",$J70&gt;0),"Converting: keep",IF($N70&gt;1,"Cannibalising: pick one",IF(AND($F70&lt;&gt;"",$F70&gt;='Legend &amp; Scorecard'!$B$18),"Earning: keep",IF(AND($G70&lt;&gt;"",$G70&gt;=500,$H70&lt;&gt;"",$H70&gt;10),"Ranking badly: update",IF(AND($F70&lt;&gt;"",$F70&lt;'Legend &amp; Scorecard'!$B$19,$G70&lt;&gt;"",$G70&lt;'Legend &amp; Scorecard'!$B$20,$I70&lt;2),"Dead: retire","Review")))))))</f>
        <v/>
      </c>
      <c r="P70" s="11"/>
      <c r="Q70" s="10"/>
      <c r="R70" s="11"/>
      <c r="S70" s="11"/>
      <c r="T70" s="11"/>
      <c r="U70" s="10"/>
    </row>
    <row r="71" customFormat="false" ht="15" hidden="false" customHeight="false" outlineLevel="0" collapsed="false">
      <c r="A71" s="14"/>
      <c r="B71" s="14"/>
      <c r="C71" s="15"/>
      <c r="D71" s="16"/>
      <c r="E71" s="16"/>
      <c r="F71" s="15"/>
      <c r="G71" s="15"/>
      <c r="H71" s="15"/>
      <c r="I71" s="15"/>
      <c r="J71" s="15"/>
      <c r="K71" s="15"/>
      <c r="L71" s="15"/>
      <c r="M71" s="14"/>
      <c r="N71" s="17" t="str">
        <f aca="false">IF($C71="","",COUNTIF($C$5:$C$205,$C71))</f>
        <v/>
      </c>
      <c r="O71" s="15" t="str">
        <f aca="false">IF($A71="","",IF($K71="Yes","Cited: keep",IF(AND($J71&lt;&gt;"",$J71&gt;0),"Converting: keep",IF($N71&gt;1,"Cannibalising: pick one",IF(AND($F71&lt;&gt;"",$F71&gt;='Legend &amp; Scorecard'!$B$18),"Earning: keep",IF(AND($G71&lt;&gt;"",$G71&gt;=500,$H71&lt;&gt;"",$H71&gt;10),"Ranking badly: update",IF(AND($F71&lt;&gt;"",$F71&lt;'Legend &amp; Scorecard'!$B$19,$G71&lt;&gt;"",$G71&lt;'Legend &amp; Scorecard'!$B$20,$I71&lt;2),"Dead: retire","Review")))))))</f>
        <v/>
      </c>
      <c r="P71" s="15"/>
      <c r="Q71" s="14"/>
      <c r="R71" s="15"/>
      <c r="S71" s="15"/>
      <c r="T71" s="15"/>
      <c r="U71" s="14"/>
    </row>
    <row r="72" customFormat="false" ht="15" hidden="false" customHeight="false" outlineLevel="0" collapsed="false">
      <c r="A72" s="10"/>
      <c r="B72" s="10"/>
      <c r="C72" s="11"/>
      <c r="D72" s="12"/>
      <c r="E72" s="12"/>
      <c r="F72" s="11"/>
      <c r="G72" s="11"/>
      <c r="H72" s="11"/>
      <c r="I72" s="11"/>
      <c r="J72" s="11"/>
      <c r="K72" s="11"/>
      <c r="L72" s="11"/>
      <c r="M72" s="10"/>
      <c r="N72" s="13" t="str">
        <f aca="false">IF($C72="","",COUNTIF($C$5:$C$205,$C72))</f>
        <v/>
      </c>
      <c r="O72" s="11" t="str">
        <f aca="false">IF($A72="","",IF($K72="Yes","Cited: keep",IF(AND($J72&lt;&gt;"",$J72&gt;0),"Converting: keep",IF($N72&gt;1,"Cannibalising: pick one",IF(AND($F72&lt;&gt;"",$F72&gt;='Legend &amp; Scorecard'!$B$18),"Earning: keep",IF(AND($G72&lt;&gt;"",$G72&gt;=500,$H72&lt;&gt;"",$H72&gt;10),"Ranking badly: update",IF(AND($F72&lt;&gt;"",$F72&lt;'Legend &amp; Scorecard'!$B$19,$G72&lt;&gt;"",$G72&lt;'Legend &amp; Scorecard'!$B$20,$I72&lt;2),"Dead: retire","Review")))))))</f>
        <v/>
      </c>
      <c r="P72" s="11"/>
      <c r="Q72" s="10"/>
      <c r="R72" s="11"/>
      <c r="S72" s="11"/>
      <c r="T72" s="11"/>
      <c r="U72" s="10"/>
    </row>
    <row r="73" customFormat="false" ht="15" hidden="false" customHeight="false" outlineLevel="0" collapsed="false">
      <c r="A73" s="14"/>
      <c r="B73" s="14"/>
      <c r="C73" s="15"/>
      <c r="D73" s="16"/>
      <c r="E73" s="16"/>
      <c r="F73" s="15"/>
      <c r="G73" s="15"/>
      <c r="H73" s="15"/>
      <c r="I73" s="15"/>
      <c r="J73" s="15"/>
      <c r="K73" s="15"/>
      <c r="L73" s="15"/>
      <c r="M73" s="14"/>
      <c r="N73" s="17" t="str">
        <f aca="false">IF($C73="","",COUNTIF($C$5:$C$205,$C73))</f>
        <v/>
      </c>
      <c r="O73" s="15" t="str">
        <f aca="false">IF($A73="","",IF($K73="Yes","Cited: keep",IF(AND($J73&lt;&gt;"",$J73&gt;0),"Converting: keep",IF($N73&gt;1,"Cannibalising: pick one",IF(AND($F73&lt;&gt;"",$F73&gt;='Legend &amp; Scorecard'!$B$18),"Earning: keep",IF(AND($G73&lt;&gt;"",$G73&gt;=500,$H73&lt;&gt;"",$H73&gt;10),"Ranking badly: update",IF(AND($F73&lt;&gt;"",$F73&lt;'Legend &amp; Scorecard'!$B$19,$G73&lt;&gt;"",$G73&lt;'Legend &amp; Scorecard'!$B$20,$I73&lt;2),"Dead: retire","Review")))))))</f>
        <v/>
      </c>
      <c r="P73" s="15"/>
      <c r="Q73" s="14"/>
      <c r="R73" s="15"/>
      <c r="S73" s="15"/>
      <c r="T73" s="15"/>
      <c r="U73" s="14"/>
    </row>
    <row r="74" customFormat="false" ht="15" hidden="false" customHeight="false" outlineLevel="0" collapsed="false">
      <c r="A74" s="10"/>
      <c r="B74" s="10"/>
      <c r="C74" s="11"/>
      <c r="D74" s="12"/>
      <c r="E74" s="12"/>
      <c r="F74" s="11"/>
      <c r="G74" s="11"/>
      <c r="H74" s="11"/>
      <c r="I74" s="11"/>
      <c r="J74" s="11"/>
      <c r="K74" s="11"/>
      <c r="L74" s="11"/>
      <c r="M74" s="10"/>
      <c r="N74" s="13" t="str">
        <f aca="false">IF($C74="","",COUNTIF($C$5:$C$205,$C74))</f>
        <v/>
      </c>
      <c r="O74" s="11" t="str">
        <f aca="false">IF($A74="","",IF($K74="Yes","Cited: keep",IF(AND($J74&lt;&gt;"",$J74&gt;0),"Converting: keep",IF($N74&gt;1,"Cannibalising: pick one",IF(AND($F74&lt;&gt;"",$F74&gt;='Legend &amp; Scorecard'!$B$18),"Earning: keep",IF(AND($G74&lt;&gt;"",$G74&gt;=500,$H74&lt;&gt;"",$H74&gt;10),"Ranking badly: update",IF(AND($F74&lt;&gt;"",$F74&lt;'Legend &amp; Scorecard'!$B$19,$G74&lt;&gt;"",$G74&lt;'Legend &amp; Scorecard'!$B$20,$I74&lt;2),"Dead: retire","Review")))))))</f>
        <v/>
      </c>
      <c r="P74" s="11"/>
      <c r="Q74" s="10"/>
      <c r="R74" s="11"/>
      <c r="S74" s="11"/>
      <c r="T74" s="11"/>
      <c r="U74" s="10"/>
    </row>
    <row r="75" customFormat="false" ht="15" hidden="false" customHeight="false" outlineLevel="0" collapsed="false">
      <c r="A75" s="14"/>
      <c r="B75" s="14"/>
      <c r="C75" s="15"/>
      <c r="D75" s="16"/>
      <c r="E75" s="16"/>
      <c r="F75" s="15"/>
      <c r="G75" s="15"/>
      <c r="H75" s="15"/>
      <c r="I75" s="15"/>
      <c r="J75" s="15"/>
      <c r="K75" s="15"/>
      <c r="L75" s="15"/>
      <c r="M75" s="14"/>
      <c r="N75" s="17" t="str">
        <f aca="false">IF($C75="","",COUNTIF($C$5:$C$205,$C75))</f>
        <v/>
      </c>
      <c r="O75" s="15" t="str">
        <f aca="false">IF($A75="","",IF($K75="Yes","Cited: keep",IF(AND($J75&lt;&gt;"",$J75&gt;0),"Converting: keep",IF($N75&gt;1,"Cannibalising: pick one",IF(AND($F75&lt;&gt;"",$F75&gt;='Legend &amp; Scorecard'!$B$18),"Earning: keep",IF(AND($G75&lt;&gt;"",$G75&gt;=500,$H75&lt;&gt;"",$H75&gt;10),"Ranking badly: update",IF(AND($F75&lt;&gt;"",$F75&lt;'Legend &amp; Scorecard'!$B$19,$G75&lt;&gt;"",$G75&lt;'Legend &amp; Scorecard'!$B$20,$I75&lt;2),"Dead: retire","Review")))))))</f>
        <v/>
      </c>
      <c r="P75" s="15"/>
      <c r="Q75" s="14"/>
      <c r="R75" s="15"/>
      <c r="S75" s="15"/>
      <c r="T75" s="15"/>
      <c r="U75" s="14"/>
    </row>
    <row r="76" customFormat="false" ht="15" hidden="false" customHeight="false" outlineLevel="0" collapsed="false">
      <c r="A76" s="10"/>
      <c r="B76" s="10"/>
      <c r="C76" s="11"/>
      <c r="D76" s="12"/>
      <c r="E76" s="12"/>
      <c r="F76" s="11"/>
      <c r="G76" s="11"/>
      <c r="H76" s="11"/>
      <c r="I76" s="11"/>
      <c r="J76" s="11"/>
      <c r="K76" s="11"/>
      <c r="L76" s="11"/>
      <c r="M76" s="10"/>
      <c r="N76" s="13" t="str">
        <f aca="false">IF($C76="","",COUNTIF($C$5:$C$205,$C76))</f>
        <v/>
      </c>
      <c r="O76" s="11" t="str">
        <f aca="false">IF($A76="","",IF($K76="Yes","Cited: keep",IF(AND($J76&lt;&gt;"",$J76&gt;0),"Converting: keep",IF($N76&gt;1,"Cannibalising: pick one",IF(AND($F76&lt;&gt;"",$F76&gt;='Legend &amp; Scorecard'!$B$18),"Earning: keep",IF(AND($G76&lt;&gt;"",$G76&gt;=500,$H76&lt;&gt;"",$H76&gt;10),"Ranking badly: update",IF(AND($F76&lt;&gt;"",$F76&lt;'Legend &amp; Scorecard'!$B$19,$G76&lt;&gt;"",$G76&lt;'Legend &amp; Scorecard'!$B$20,$I76&lt;2),"Dead: retire","Review")))))))</f>
        <v/>
      </c>
      <c r="P76" s="11"/>
      <c r="Q76" s="10"/>
      <c r="R76" s="11"/>
      <c r="S76" s="11"/>
      <c r="T76" s="11"/>
      <c r="U76" s="10"/>
    </row>
    <row r="77" customFormat="false" ht="15" hidden="false" customHeight="false" outlineLevel="0" collapsed="false">
      <c r="A77" s="14"/>
      <c r="B77" s="14"/>
      <c r="C77" s="15"/>
      <c r="D77" s="16"/>
      <c r="E77" s="16"/>
      <c r="F77" s="15"/>
      <c r="G77" s="15"/>
      <c r="H77" s="15"/>
      <c r="I77" s="15"/>
      <c r="J77" s="15"/>
      <c r="K77" s="15"/>
      <c r="L77" s="15"/>
      <c r="M77" s="14"/>
      <c r="N77" s="17" t="str">
        <f aca="false">IF($C77="","",COUNTIF($C$5:$C$205,$C77))</f>
        <v/>
      </c>
      <c r="O77" s="15" t="str">
        <f aca="false">IF($A77="","",IF($K77="Yes","Cited: keep",IF(AND($J77&lt;&gt;"",$J77&gt;0),"Converting: keep",IF($N77&gt;1,"Cannibalising: pick one",IF(AND($F77&lt;&gt;"",$F77&gt;='Legend &amp; Scorecard'!$B$18),"Earning: keep",IF(AND($G77&lt;&gt;"",$G77&gt;=500,$H77&lt;&gt;"",$H77&gt;10),"Ranking badly: update",IF(AND($F77&lt;&gt;"",$F77&lt;'Legend &amp; Scorecard'!$B$19,$G77&lt;&gt;"",$G77&lt;'Legend &amp; Scorecard'!$B$20,$I77&lt;2),"Dead: retire","Review")))))))</f>
        <v/>
      </c>
      <c r="P77" s="15"/>
      <c r="Q77" s="14"/>
      <c r="R77" s="15"/>
      <c r="S77" s="15"/>
      <c r="T77" s="15"/>
      <c r="U77" s="14"/>
    </row>
    <row r="78" customFormat="false" ht="15" hidden="false" customHeight="false" outlineLevel="0" collapsed="false">
      <c r="A78" s="10"/>
      <c r="B78" s="10"/>
      <c r="C78" s="11"/>
      <c r="D78" s="12"/>
      <c r="E78" s="12"/>
      <c r="F78" s="11"/>
      <c r="G78" s="11"/>
      <c r="H78" s="11"/>
      <c r="I78" s="11"/>
      <c r="J78" s="11"/>
      <c r="K78" s="11"/>
      <c r="L78" s="11"/>
      <c r="M78" s="10"/>
      <c r="N78" s="13" t="str">
        <f aca="false">IF($C78="","",COUNTIF($C$5:$C$205,$C78))</f>
        <v/>
      </c>
      <c r="O78" s="11" t="str">
        <f aca="false">IF($A78="","",IF($K78="Yes","Cited: keep",IF(AND($J78&lt;&gt;"",$J78&gt;0),"Converting: keep",IF($N78&gt;1,"Cannibalising: pick one",IF(AND($F78&lt;&gt;"",$F78&gt;='Legend &amp; Scorecard'!$B$18),"Earning: keep",IF(AND($G78&lt;&gt;"",$G78&gt;=500,$H78&lt;&gt;"",$H78&gt;10),"Ranking badly: update",IF(AND($F78&lt;&gt;"",$F78&lt;'Legend &amp; Scorecard'!$B$19,$G78&lt;&gt;"",$G78&lt;'Legend &amp; Scorecard'!$B$20,$I78&lt;2),"Dead: retire","Review")))))))</f>
        <v/>
      </c>
      <c r="P78" s="11"/>
      <c r="Q78" s="10"/>
      <c r="R78" s="11"/>
      <c r="S78" s="11"/>
      <c r="T78" s="11"/>
      <c r="U78" s="10"/>
    </row>
    <row r="79" customFormat="false" ht="15" hidden="false" customHeight="false" outlineLevel="0" collapsed="false">
      <c r="A79" s="14"/>
      <c r="B79" s="14"/>
      <c r="C79" s="15"/>
      <c r="D79" s="16"/>
      <c r="E79" s="16"/>
      <c r="F79" s="15"/>
      <c r="G79" s="15"/>
      <c r="H79" s="15"/>
      <c r="I79" s="15"/>
      <c r="J79" s="15"/>
      <c r="K79" s="15"/>
      <c r="L79" s="15"/>
      <c r="M79" s="14"/>
      <c r="N79" s="17" t="str">
        <f aca="false">IF($C79="","",COUNTIF($C$5:$C$205,$C79))</f>
        <v/>
      </c>
      <c r="O79" s="15" t="str">
        <f aca="false">IF($A79="","",IF($K79="Yes","Cited: keep",IF(AND($J79&lt;&gt;"",$J79&gt;0),"Converting: keep",IF($N79&gt;1,"Cannibalising: pick one",IF(AND($F79&lt;&gt;"",$F79&gt;='Legend &amp; Scorecard'!$B$18),"Earning: keep",IF(AND($G79&lt;&gt;"",$G79&gt;=500,$H79&lt;&gt;"",$H79&gt;10),"Ranking badly: update",IF(AND($F79&lt;&gt;"",$F79&lt;'Legend &amp; Scorecard'!$B$19,$G79&lt;&gt;"",$G79&lt;'Legend &amp; Scorecard'!$B$20,$I79&lt;2),"Dead: retire","Review")))))))</f>
        <v/>
      </c>
      <c r="P79" s="15"/>
      <c r="Q79" s="14"/>
      <c r="R79" s="15"/>
      <c r="S79" s="15"/>
      <c r="T79" s="15"/>
      <c r="U79" s="14"/>
    </row>
    <row r="80" customFormat="false" ht="15" hidden="false" customHeight="false" outlineLevel="0" collapsed="false">
      <c r="A80" s="10"/>
      <c r="B80" s="10"/>
      <c r="C80" s="11"/>
      <c r="D80" s="12"/>
      <c r="E80" s="12"/>
      <c r="F80" s="11"/>
      <c r="G80" s="11"/>
      <c r="H80" s="11"/>
      <c r="I80" s="11"/>
      <c r="J80" s="11"/>
      <c r="K80" s="11"/>
      <c r="L80" s="11"/>
      <c r="M80" s="10"/>
      <c r="N80" s="13" t="str">
        <f aca="false">IF($C80="","",COUNTIF($C$5:$C$205,$C80))</f>
        <v/>
      </c>
      <c r="O80" s="11" t="str">
        <f aca="false">IF($A80="","",IF($K80="Yes","Cited: keep",IF(AND($J80&lt;&gt;"",$J80&gt;0),"Converting: keep",IF($N80&gt;1,"Cannibalising: pick one",IF(AND($F80&lt;&gt;"",$F80&gt;='Legend &amp; Scorecard'!$B$18),"Earning: keep",IF(AND($G80&lt;&gt;"",$G80&gt;=500,$H80&lt;&gt;"",$H80&gt;10),"Ranking badly: update",IF(AND($F80&lt;&gt;"",$F80&lt;'Legend &amp; Scorecard'!$B$19,$G80&lt;&gt;"",$G80&lt;'Legend &amp; Scorecard'!$B$20,$I80&lt;2),"Dead: retire","Review")))))))</f>
        <v/>
      </c>
      <c r="P80" s="11"/>
      <c r="Q80" s="10"/>
      <c r="R80" s="11"/>
      <c r="S80" s="11"/>
      <c r="T80" s="11"/>
      <c r="U80" s="10"/>
    </row>
    <row r="81" customFormat="false" ht="15" hidden="false" customHeight="false" outlineLevel="0" collapsed="false">
      <c r="A81" s="14"/>
      <c r="B81" s="14"/>
      <c r="C81" s="15"/>
      <c r="D81" s="16"/>
      <c r="E81" s="16"/>
      <c r="F81" s="15"/>
      <c r="G81" s="15"/>
      <c r="H81" s="15"/>
      <c r="I81" s="15"/>
      <c r="J81" s="15"/>
      <c r="K81" s="15"/>
      <c r="L81" s="15"/>
      <c r="M81" s="14"/>
      <c r="N81" s="17" t="str">
        <f aca="false">IF($C81="","",COUNTIF($C$5:$C$205,$C81))</f>
        <v/>
      </c>
      <c r="O81" s="15" t="str">
        <f aca="false">IF($A81="","",IF($K81="Yes","Cited: keep",IF(AND($J81&lt;&gt;"",$J81&gt;0),"Converting: keep",IF($N81&gt;1,"Cannibalising: pick one",IF(AND($F81&lt;&gt;"",$F81&gt;='Legend &amp; Scorecard'!$B$18),"Earning: keep",IF(AND($G81&lt;&gt;"",$G81&gt;=500,$H81&lt;&gt;"",$H81&gt;10),"Ranking badly: update",IF(AND($F81&lt;&gt;"",$F81&lt;'Legend &amp; Scorecard'!$B$19,$G81&lt;&gt;"",$G81&lt;'Legend &amp; Scorecard'!$B$20,$I81&lt;2),"Dead: retire","Review")))))))</f>
        <v/>
      </c>
      <c r="P81" s="15"/>
      <c r="Q81" s="14"/>
      <c r="R81" s="15"/>
      <c r="S81" s="15"/>
      <c r="T81" s="15"/>
      <c r="U81" s="14"/>
    </row>
    <row r="82" customFormat="false" ht="15" hidden="false" customHeight="false" outlineLevel="0" collapsed="false">
      <c r="A82" s="10"/>
      <c r="B82" s="10"/>
      <c r="C82" s="11"/>
      <c r="D82" s="12"/>
      <c r="E82" s="12"/>
      <c r="F82" s="11"/>
      <c r="G82" s="11"/>
      <c r="H82" s="11"/>
      <c r="I82" s="11"/>
      <c r="J82" s="11"/>
      <c r="K82" s="11"/>
      <c r="L82" s="11"/>
      <c r="M82" s="10"/>
      <c r="N82" s="13" t="str">
        <f aca="false">IF($C82="","",COUNTIF($C$5:$C$205,$C82))</f>
        <v/>
      </c>
      <c r="O82" s="11" t="str">
        <f aca="false">IF($A82="","",IF($K82="Yes","Cited: keep",IF(AND($J82&lt;&gt;"",$J82&gt;0),"Converting: keep",IF($N82&gt;1,"Cannibalising: pick one",IF(AND($F82&lt;&gt;"",$F82&gt;='Legend &amp; Scorecard'!$B$18),"Earning: keep",IF(AND($G82&lt;&gt;"",$G82&gt;=500,$H82&lt;&gt;"",$H82&gt;10),"Ranking badly: update",IF(AND($F82&lt;&gt;"",$F82&lt;'Legend &amp; Scorecard'!$B$19,$G82&lt;&gt;"",$G82&lt;'Legend &amp; Scorecard'!$B$20,$I82&lt;2),"Dead: retire","Review")))))))</f>
        <v/>
      </c>
      <c r="P82" s="11"/>
      <c r="Q82" s="10"/>
      <c r="R82" s="11"/>
      <c r="S82" s="11"/>
      <c r="T82" s="11"/>
      <c r="U82" s="10"/>
    </row>
    <row r="83" customFormat="false" ht="15" hidden="false" customHeight="false" outlineLevel="0" collapsed="false">
      <c r="A83" s="14"/>
      <c r="B83" s="14"/>
      <c r="C83" s="15"/>
      <c r="D83" s="16"/>
      <c r="E83" s="16"/>
      <c r="F83" s="15"/>
      <c r="G83" s="15"/>
      <c r="H83" s="15"/>
      <c r="I83" s="15"/>
      <c r="J83" s="15"/>
      <c r="K83" s="15"/>
      <c r="L83" s="15"/>
      <c r="M83" s="14"/>
      <c r="N83" s="17" t="str">
        <f aca="false">IF($C83="","",COUNTIF($C$5:$C$205,$C83))</f>
        <v/>
      </c>
      <c r="O83" s="15" t="str">
        <f aca="false">IF($A83="","",IF($K83="Yes","Cited: keep",IF(AND($J83&lt;&gt;"",$J83&gt;0),"Converting: keep",IF($N83&gt;1,"Cannibalising: pick one",IF(AND($F83&lt;&gt;"",$F83&gt;='Legend &amp; Scorecard'!$B$18),"Earning: keep",IF(AND($G83&lt;&gt;"",$G83&gt;=500,$H83&lt;&gt;"",$H83&gt;10),"Ranking badly: update",IF(AND($F83&lt;&gt;"",$F83&lt;'Legend &amp; Scorecard'!$B$19,$G83&lt;&gt;"",$G83&lt;'Legend &amp; Scorecard'!$B$20,$I83&lt;2),"Dead: retire","Review")))))))</f>
        <v/>
      </c>
      <c r="P83" s="15"/>
      <c r="Q83" s="14"/>
      <c r="R83" s="15"/>
      <c r="S83" s="15"/>
      <c r="T83" s="15"/>
      <c r="U83" s="14"/>
    </row>
    <row r="84" customFormat="false" ht="15" hidden="false" customHeight="false" outlineLevel="0" collapsed="false">
      <c r="A84" s="10"/>
      <c r="B84" s="10"/>
      <c r="C84" s="11"/>
      <c r="D84" s="12"/>
      <c r="E84" s="12"/>
      <c r="F84" s="11"/>
      <c r="G84" s="11"/>
      <c r="H84" s="11"/>
      <c r="I84" s="11"/>
      <c r="J84" s="11"/>
      <c r="K84" s="11"/>
      <c r="L84" s="11"/>
      <c r="M84" s="10"/>
      <c r="N84" s="13" t="str">
        <f aca="false">IF($C84="","",COUNTIF($C$5:$C$205,$C84))</f>
        <v/>
      </c>
      <c r="O84" s="11" t="str">
        <f aca="false">IF($A84="","",IF($K84="Yes","Cited: keep",IF(AND($J84&lt;&gt;"",$J84&gt;0),"Converting: keep",IF($N84&gt;1,"Cannibalising: pick one",IF(AND($F84&lt;&gt;"",$F84&gt;='Legend &amp; Scorecard'!$B$18),"Earning: keep",IF(AND($G84&lt;&gt;"",$G84&gt;=500,$H84&lt;&gt;"",$H84&gt;10),"Ranking badly: update",IF(AND($F84&lt;&gt;"",$F84&lt;'Legend &amp; Scorecard'!$B$19,$G84&lt;&gt;"",$G84&lt;'Legend &amp; Scorecard'!$B$20,$I84&lt;2),"Dead: retire","Review")))))))</f>
        <v/>
      </c>
      <c r="P84" s="11"/>
      <c r="Q84" s="10"/>
      <c r="R84" s="11"/>
      <c r="S84" s="11"/>
      <c r="T84" s="11"/>
      <c r="U84" s="10"/>
    </row>
    <row r="85" customFormat="false" ht="15" hidden="false" customHeight="false" outlineLevel="0" collapsed="false">
      <c r="A85" s="14"/>
      <c r="B85" s="14"/>
      <c r="C85" s="15"/>
      <c r="D85" s="16"/>
      <c r="E85" s="16"/>
      <c r="F85" s="15"/>
      <c r="G85" s="15"/>
      <c r="H85" s="15"/>
      <c r="I85" s="15"/>
      <c r="J85" s="15"/>
      <c r="K85" s="15"/>
      <c r="L85" s="15"/>
      <c r="M85" s="14"/>
      <c r="N85" s="17" t="str">
        <f aca="false">IF($C85="","",COUNTIF($C$5:$C$205,$C85))</f>
        <v/>
      </c>
      <c r="O85" s="15" t="str">
        <f aca="false">IF($A85="","",IF($K85="Yes","Cited: keep",IF(AND($J85&lt;&gt;"",$J85&gt;0),"Converting: keep",IF($N85&gt;1,"Cannibalising: pick one",IF(AND($F85&lt;&gt;"",$F85&gt;='Legend &amp; Scorecard'!$B$18),"Earning: keep",IF(AND($G85&lt;&gt;"",$G85&gt;=500,$H85&lt;&gt;"",$H85&gt;10),"Ranking badly: update",IF(AND($F85&lt;&gt;"",$F85&lt;'Legend &amp; Scorecard'!$B$19,$G85&lt;&gt;"",$G85&lt;'Legend &amp; Scorecard'!$B$20,$I85&lt;2),"Dead: retire","Review")))))))</f>
        <v/>
      </c>
      <c r="P85" s="15"/>
      <c r="Q85" s="14"/>
      <c r="R85" s="15"/>
      <c r="S85" s="15"/>
      <c r="T85" s="15"/>
      <c r="U85" s="14"/>
    </row>
    <row r="86" customFormat="false" ht="15" hidden="false" customHeight="false" outlineLevel="0" collapsed="false">
      <c r="A86" s="10"/>
      <c r="B86" s="10"/>
      <c r="C86" s="11"/>
      <c r="D86" s="12"/>
      <c r="E86" s="12"/>
      <c r="F86" s="11"/>
      <c r="G86" s="11"/>
      <c r="H86" s="11"/>
      <c r="I86" s="11"/>
      <c r="J86" s="11"/>
      <c r="K86" s="11"/>
      <c r="L86" s="11"/>
      <c r="M86" s="10"/>
      <c r="N86" s="13" t="str">
        <f aca="false">IF($C86="","",COUNTIF($C$5:$C$205,$C86))</f>
        <v/>
      </c>
      <c r="O86" s="11" t="str">
        <f aca="false">IF($A86="","",IF($K86="Yes","Cited: keep",IF(AND($J86&lt;&gt;"",$J86&gt;0),"Converting: keep",IF($N86&gt;1,"Cannibalising: pick one",IF(AND($F86&lt;&gt;"",$F86&gt;='Legend &amp; Scorecard'!$B$18),"Earning: keep",IF(AND($G86&lt;&gt;"",$G86&gt;=500,$H86&lt;&gt;"",$H86&gt;10),"Ranking badly: update",IF(AND($F86&lt;&gt;"",$F86&lt;'Legend &amp; Scorecard'!$B$19,$G86&lt;&gt;"",$G86&lt;'Legend &amp; Scorecard'!$B$20,$I86&lt;2),"Dead: retire","Review")))))))</f>
        <v/>
      </c>
      <c r="P86" s="11"/>
      <c r="Q86" s="10"/>
      <c r="R86" s="11"/>
      <c r="S86" s="11"/>
      <c r="T86" s="11"/>
      <c r="U86" s="10"/>
    </row>
    <row r="87" customFormat="false" ht="15" hidden="false" customHeight="false" outlineLevel="0" collapsed="false">
      <c r="A87" s="14"/>
      <c r="B87" s="14"/>
      <c r="C87" s="15"/>
      <c r="D87" s="16"/>
      <c r="E87" s="16"/>
      <c r="F87" s="15"/>
      <c r="G87" s="15"/>
      <c r="H87" s="15"/>
      <c r="I87" s="15"/>
      <c r="J87" s="15"/>
      <c r="K87" s="15"/>
      <c r="L87" s="15"/>
      <c r="M87" s="14"/>
      <c r="N87" s="17" t="str">
        <f aca="false">IF($C87="","",COUNTIF($C$5:$C$205,$C87))</f>
        <v/>
      </c>
      <c r="O87" s="15" t="str">
        <f aca="false">IF($A87="","",IF($K87="Yes","Cited: keep",IF(AND($J87&lt;&gt;"",$J87&gt;0),"Converting: keep",IF($N87&gt;1,"Cannibalising: pick one",IF(AND($F87&lt;&gt;"",$F87&gt;='Legend &amp; Scorecard'!$B$18),"Earning: keep",IF(AND($G87&lt;&gt;"",$G87&gt;=500,$H87&lt;&gt;"",$H87&gt;10),"Ranking badly: update",IF(AND($F87&lt;&gt;"",$F87&lt;'Legend &amp; Scorecard'!$B$19,$G87&lt;&gt;"",$G87&lt;'Legend &amp; Scorecard'!$B$20,$I87&lt;2),"Dead: retire","Review")))))))</f>
        <v/>
      </c>
      <c r="P87" s="15"/>
      <c r="Q87" s="14"/>
      <c r="R87" s="15"/>
      <c r="S87" s="15"/>
      <c r="T87" s="15"/>
      <c r="U87" s="14"/>
    </row>
    <row r="88" customFormat="false" ht="15" hidden="false" customHeight="false" outlineLevel="0" collapsed="false">
      <c r="A88" s="10"/>
      <c r="B88" s="10"/>
      <c r="C88" s="11"/>
      <c r="D88" s="12"/>
      <c r="E88" s="12"/>
      <c r="F88" s="11"/>
      <c r="G88" s="11"/>
      <c r="H88" s="11"/>
      <c r="I88" s="11"/>
      <c r="J88" s="11"/>
      <c r="K88" s="11"/>
      <c r="L88" s="11"/>
      <c r="M88" s="10"/>
      <c r="N88" s="13" t="str">
        <f aca="false">IF($C88="","",COUNTIF($C$5:$C$205,$C88))</f>
        <v/>
      </c>
      <c r="O88" s="11" t="str">
        <f aca="false">IF($A88="","",IF($K88="Yes","Cited: keep",IF(AND($J88&lt;&gt;"",$J88&gt;0),"Converting: keep",IF($N88&gt;1,"Cannibalising: pick one",IF(AND($F88&lt;&gt;"",$F88&gt;='Legend &amp; Scorecard'!$B$18),"Earning: keep",IF(AND($G88&lt;&gt;"",$G88&gt;=500,$H88&lt;&gt;"",$H88&gt;10),"Ranking badly: update",IF(AND($F88&lt;&gt;"",$F88&lt;'Legend &amp; Scorecard'!$B$19,$G88&lt;&gt;"",$G88&lt;'Legend &amp; Scorecard'!$B$20,$I88&lt;2),"Dead: retire","Review")))))))</f>
        <v/>
      </c>
      <c r="P88" s="11"/>
      <c r="Q88" s="10"/>
      <c r="R88" s="11"/>
      <c r="S88" s="11"/>
      <c r="T88" s="11"/>
      <c r="U88" s="10"/>
    </row>
    <row r="89" customFormat="false" ht="15" hidden="false" customHeight="false" outlineLevel="0" collapsed="false">
      <c r="A89" s="14"/>
      <c r="B89" s="14"/>
      <c r="C89" s="15"/>
      <c r="D89" s="16"/>
      <c r="E89" s="16"/>
      <c r="F89" s="15"/>
      <c r="G89" s="15"/>
      <c r="H89" s="15"/>
      <c r="I89" s="15"/>
      <c r="J89" s="15"/>
      <c r="K89" s="15"/>
      <c r="L89" s="15"/>
      <c r="M89" s="14"/>
      <c r="N89" s="17" t="str">
        <f aca="false">IF($C89="","",COUNTIF($C$5:$C$205,$C89))</f>
        <v/>
      </c>
      <c r="O89" s="15" t="str">
        <f aca="false">IF($A89="","",IF($K89="Yes","Cited: keep",IF(AND($J89&lt;&gt;"",$J89&gt;0),"Converting: keep",IF($N89&gt;1,"Cannibalising: pick one",IF(AND($F89&lt;&gt;"",$F89&gt;='Legend &amp; Scorecard'!$B$18),"Earning: keep",IF(AND($G89&lt;&gt;"",$G89&gt;=500,$H89&lt;&gt;"",$H89&gt;10),"Ranking badly: update",IF(AND($F89&lt;&gt;"",$F89&lt;'Legend &amp; Scorecard'!$B$19,$G89&lt;&gt;"",$G89&lt;'Legend &amp; Scorecard'!$B$20,$I89&lt;2),"Dead: retire","Review")))))))</f>
        <v/>
      </c>
      <c r="P89" s="15"/>
      <c r="Q89" s="14"/>
      <c r="R89" s="15"/>
      <c r="S89" s="15"/>
      <c r="T89" s="15"/>
      <c r="U89" s="14"/>
    </row>
    <row r="90" customFormat="false" ht="15" hidden="false" customHeight="false" outlineLevel="0" collapsed="false">
      <c r="A90" s="10"/>
      <c r="B90" s="10"/>
      <c r="C90" s="11"/>
      <c r="D90" s="12"/>
      <c r="E90" s="12"/>
      <c r="F90" s="11"/>
      <c r="G90" s="11"/>
      <c r="H90" s="11"/>
      <c r="I90" s="11"/>
      <c r="J90" s="11"/>
      <c r="K90" s="11"/>
      <c r="L90" s="11"/>
      <c r="M90" s="10"/>
      <c r="N90" s="13" t="str">
        <f aca="false">IF($C90="","",COUNTIF($C$5:$C$205,$C90))</f>
        <v/>
      </c>
      <c r="O90" s="11" t="str">
        <f aca="false">IF($A90="","",IF($K90="Yes","Cited: keep",IF(AND($J90&lt;&gt;"",$J90&gt;0),"Converting: keep",IF($N90&gt;1,"Cannibalising: pick one",IF(AND($F90&lt;&gt;"",$F90&gt;='Legend &amp; Scorecard'!$B$18),"Earning: keep",IF(AND($G90&lt;&gt;"",$G90&gt;=500,$H90&lt;&gt;"",$H90&gt;10),"Ranking badly: update",IF(AND($F90&lt;&gt;"",$F90&lt;'Legend &amp; Scorecard'!$B$19,$G90&lt;&gt;"",$G90&lt;'Legend &amp; Scorecard'!$B$20,$I90&lt;2),"Dead: retire","Review")))))))</f>
        <v/>
      </c>
      <c r="P90" s="11"/>
      <c r="Q90" s="10"/>
      <c r="R90" s="11"/>
      <c r="S90" s="11"/>
      <c r="T90" s="11"/>
      <c r="U90" s="10"/>
    </row>
    <row r="91" customFormat="false" ht="15" hidden="false" customHeight="false" outlineLevel="0" collapsed="false">
      <c r="A91" s="14"/>
      <c r="B91" s="14"/>
      <c r="C91" s="15"/>
      <c r="D91" s="16"/>
      <c r="E91" s="16"/>
      <c r="F91" s="15"/>
      <c r="G91" s="15"/>
      <c r="H91" s="15"/>
      <c r="I91" s="15"/>
      <c r="J91" s="15"/>
      <c r="K91" s="15"/>
      <c r="L91" s="15"/>
      <c r="M91" s="14"/>
      <c r="N91" s="17" t="str">
        <f aca="false">IF($C91="","",COUNTIF($C$5:$C$205,$C91))</f>
        <v/>
      </c>
      <c r="O91" s="15" t="str">
        <f aca="false">IF($A91="","",IF($K91="Yes","Cited: keep",IF(AND($J91&lt;&gt;"",$J91&gt;0),"Converting: keep",IF($N91&gt;1,"Cannibalising: pick one",IF(AND($F91&lt;&gt;"",$F91&gt;='Legend &amp; Scorecard'!$B$18),"Earning: keep",IF(AND($G91&lt;&gt;"",$G91&gt;=500,$H91&lt;&gt;"",$H91&gt;10),"Ranking badly: update",IF(AND($F91&lt;&gt;"",$F91&lt;'Legend &amp; Scorecard'!$B$19,$G91&lt;&gt;"",$G91&lt;'Legend &amp; Scorecard'!$B$20,$I91&lt;2),"Dead: retire","Review")))))))</f>
        <v/>
      </c>
      <c r="P91" s="15"/>
      <c r="Q91" s="14"/>
      <c r="R91" s="15"/>
      <c r="S91" s="15"/>
      <c r="T91" s="15"/>
      <c r="U91" s="14"/>
    </row>
    <row r="92" customFormat="false" ht="15" hidden="false" customHeight="false" outlineLevel="0" collapsed="false">
      <c r="A92" s="10"/>
      <c r="B92" s="10"/>
      <c r="C92" s="11"/>
      <c r="D92" s="12"/>
      <c r="E92" s="12"/>
      <c r="F92" s="11"/>
      <c r="G92" s="11"/>
      <c r="H92" s="11"/>
      <c r="I92" s="11"/>
      <c r="J92" s="11"/>
      <c r="K92" s="11"/>
      <c r="L92" s="11"/>
      <c r="M92" s="10"/>
      <c r="N92" s="13" t="str">
        <f aca="false">IF($C92="","",COUNTIF($C$5:$C$205,$C92))</f>
        <v/>
      </c>
      <c r="O92" s="11" t="str">
        <f aca="false">IF($A92="","",IF($K92="Yes","Cited: keep",IF(AND($J92&lt;&gt;"",$J92&gt;0),"Converting: keep",IF($N92&gt;1,"Cannibalising: pick one",IF(AND($F92&lt;&gt;"",$F92&gt;='Legend &amp; Scorecard'!$B$18),"Earning: keep",IF(AND($G92&lt;&gt;"",$G92&gt;=500,$H92&lt;&gt;"",$H92&gt;10),"Ranking badly: update",IF(AND($F92&lt;&gt;"",$F92&lt;'Legend &amp; Scorecard'!$B$19,$G92&lt;&gt;"",$G92&lt;'Legend &amp; Scorecard'!$B$20,$I92&lt;2),"Dead: retire","Review")))))))</f>
        <v/>
      </c>
      <c r="P92" s="11"/>
      <c r="Q92" s="10"/>
      <c r="R92" s="11"/>
      <c r="S92" s="11"/>
      <c r="T92" s="11"/>
      <c r="U92" s="10"/>
    </row>
    <row r="93" customFormat="false" ht="15" hidden="false" customHeight="false" outlineLevel="0" collapsed="false">
      <c r="A93" s="14"/>
      <c r="B93" s="14"/>
      <c r="C93" s="15"/>
      <c r="D93" s="16"/>
      <c r="E93" s="16"/>
      <c r="F93" s="15"/>
      <c r="G93" s="15"/>
      <c r="H93" s="15"/>
      <c r="I93" s="15"/>
      <c r="J93" s="15"/>
      <c r="K93" s="15"/>
      <c r="L93" s="15"/>
      <c r="M93" s="14"/>
      <c r="N93" s="17" t="str">
        <f aca="false">IF($C93="","",COUNTIF($C$5:$C$205,$C93))</f>
        <v/>
      </c>
      <c r="O93" s="15" t="str">
        <f aca="false">IF($A93="","",IF($K93="Yes","Cited: keep",IF(AND($J93&lt;&gt;"",$J93&gt;0),"Converting: keep",IF($N93&gt;1,"Cannibalising: pick one",IF(AND($F93&lt;&gt;"",$F93&gt;='Legend &amp; Scorecard'!$B$18),"Earning: keep",IF(AND($G93&lt;&gt;"",$G93&gt;=500,$H93&lt;&gt;"",$H93&gt;10),"Ranking badly: update",IF(AND($F93&lt;&gt;"",$F93&lt;'Legend &amp; Scorecard'!$B$19,$G93&lt;&gt;"",$G93&lt;'Legend &amp; Scorecard'!$B$20,$I93&lt;2),"Dead: retire","Review")))))))</f>
        <v/>
      </c>
      <c r="P93" s="15"/>
      <c r="Q93" s="14"/>
      <c r="R93" s="15"/>
      <c r="S93" s="15"/>
      <c r="T93" s="15"/>
      <c r="U93" s="14"/>
    </row>
    <row r="94" customFormat="false" ht="15" hidden="false" customHeight="false" outlineLevel="0" collapsed="false">
      <c r="A94" s="10"/>
      <c r="B94" s="10"/>
      <c r="C94" s="11"/>
      <c r="D94" s="12"/>
      <c r="E94" s="12"/>
      <c r="F94" s="11"/>
      <c r="G94" s="11"/>
      <c r="H94" s="11"/>
      <c r="I94" s="11"/>
      <c r="J94" s="11"/>
      <c r="K94" s="11"/>
      <c r="L94" s="11"/>
      <c r="M94" s="10"/>
      <c r="N94" s="13" t="str">
        <f aca="false">IF($C94="","",COUNTIF($C$5:$C$205,$C94))</f>
        <v/>
      </c>
      <c r="O94" s="11" t="str">
        <f aca="false">IF($A94="","",IF($K94="Yes","Cited: keep",IF(AND($J94&lt;&gt;"",$J94&gt;0),"Converting: keep",IF($N94&gt;1,"Cannibalising: pick one",IF(AND($F94&lt;&gt;"",$F94&gt;='Legend &amp; Scorecard'!$B$18),"Earning: keep",IF(AND($G94&lt;&gt;"",$G94&gt;=500,$H94&lt;&gt;"",$H94&gt;10),"Ranking badly: update",IF(AND($F94&lt;&gt;"",$F94&lt;'Legend &amp; Scorecard'!$B$19,$G94&lt;&gt;"",$G94&lt;'Legend &amp; Scorecard'!$B$20,$I94&lt;2),"Dead: retire","Review")))))))</f>
        <v/>
      </c>
      <c r="P94" s="11"/>
      <c r="Q94" s="10"/>
      <c r="R94" s="11"/>
      <c r="S94" s="11"/>
      <c r="T94" s="11"/>
      <c r="U94" s="10"/>
    </row>
    <row r="95" customFormat="false" ht="15" hidden="false" customHeight="false" outlineLevel="0" collapsed="false">
      <c r="A95" s="14"/>
      <c r="B95" s="14"/>
      <c r="C95" s="15"/>
      <c r="D95" s="16"/>
      <c r="E95" s="16"/>
      <c r="F95" s="15"/>
      <c r="G95" s="15"/>
      <c r="H95" s="15"/>
      <c r="I95" s="15"/>
      <c r="J95" s="15"/>
      <c r="K95" s="15"/>
      <c r="L95" s="15"/>
      <c r="M95" s="14"/>
      <c r="N95" s="17" t="str">
        <f aca="false">IF($C95="","",COUNTIF($C$5:$C$205,$C95))</f>
        <v/>
      </c>
      <c r="O95" s="15" t="str">
        <f aca="false">IF($A95="","",IF($K95="Yes","Cited: keep",IF(AND($J95&lt;&gt;"",$J95&gt;0),"Converting: keep",IF($N95&gt;1,"Cannibalising: pick one",IF(AND($F95&lt;&gt;"",$F95&gt;='Legend &amp; Scorecard'!$B$18),"Earning: keep",IF(AND($G95&lt;&gt;"",$G95&gt;=500,$H95&lt;&gt;"",$H95&gt;10),"Ranking badly: update",IF(AND($F95&lt;&gt;"",$F95&lt;'Legend &amp; Scorecard'!$B$19,$G95&lt;&gt;"",$G95&lt;'Legend &amp; Scorecard'!$B$20,$I95&lt;2),"Dead: retire","Review")))))))</f>
        <v/>
      </c>
      <c r="P95" s="15"/>
      <c r="Q95" s="14"/>
      <c r="R95" s="15"/>
      <c r="S95" s="15"/>
      <c r="T95" s="15"/>
      <c r="U95" s="14"/>
    </row>
    <row r="96" customFormat="false" ht="15" hidden="false" customHeight="false" outlineLevel="0" collapsed="false">
      <c r="A96" s="10"/>
      <c r="B96" s="10"/>
      <c r="C96" s="11"/>
      <c r="D96" s="12"/>
      <c r="E96" s="12"/>
      <c r="F96" s="11"/>
      <c r="G96" s="11"/>
      <c r="H96" s="11"/>
      <c r="I96" s="11"/>
      <c r="J96" s="11"/>
      <c r="K96" s="11"/>
      <c r="L96" s="11"/>
      <c r="M96" s="10"/>
      <c r="N96" s="13" t="str">
        <f aca="false">IF($C96="","",COUNTIF($C$5:$C$205,$C96))</f>
        <v/>
      </c>
      <c r="O96" s="11" t="str">
        <f aca="false">IF($A96="","",IF($K96="Yes","Cited: keep",IF(AND($J96&lt;&gt;"",$J96&gt;0),"Converting: keep",IF($N96&gt;1,"Cannibalising: pick one",IF(AND($F96&lt;&gt;"",$F96&gt;='Legend &amp; Scorecard'!$B$18),"Earning: keep",IF(AND($G96&lt;&gt;"",$G96&gt;=500,$H96&lt;&gt;"",$H96&gt;10),"Ranking badly: update",IF(AND($F96&lt;&gt;"",$F96&lt;'Legend &amp; Scorecard'!$B$19,$G96&lt;&gt;"",$G96&lt;'Legend &amp; Scorecard'!$B$20,$I96&lt;2),"Dead: retire","Review")))))))</f>
        <v/>
      </c>
      <c r="P96" s="11"/>
      <c r="Q96" s="10"/>
      <c r="R96" s="11"/>
      <c r="S96" s="11"/>
      <c r="T96" s="11"/>
      <c r="U96" s="10"/>
    </row>
    <row r="97" customFormat="false" ht="15" hidden="false" customHeight="false" outlineLevel="0" collapsed="false">
      <c r="A97" s="14"/>
      <c r="B97" s="14"/>
      <c r="C97" s="15"/>
      <c r="D97" s="16"/>
      <c r="E97" s="16"/>
      <c r="F97" s="15"/>
      <c r="G97" s="15"/>
      <c r="H97" s="15"/>
      <c r="I97" s="15"/>
      <c r="J97" s="15"/>
      <c r="K97" s="15"/>
      <c r="L97" s="15"/>
      <c r="M97" s="14"/>
      <c r="N97" s="17" t="str">
        <f aca="false">IF($C97="","",COUNTIF($C$5:$C$205,$C97))</f>
        <v/>
      </c>
      <c r="O97" s="15" t="str">
        <f aca="false">IF($A97="","",IF($K97="Yes","Cited: keep",IF(AND($J97&lt;&gt;"",$J97&gt;0),"Converting: keep",IF($N97&gt;1,"Cannibalising: pick one",IF(AND($F97&lt;&gt;"",$F97&gt;='Legend &amp; Scorecard'!$B$18),"Earning: keep",IF(AND($G97&lt;&gt;"",$G97&gt;=500,$H97&lt;&gt;"",$H97&gt;10),"Ranking badly: update",IF(AND($F97&lt;&gt;"",$F97&lt;'Legend &amp; Scorecard'!$B$19,$G97&lt;&gt;"",$G97&lt;'Legend &amp; Scorecard'!$B$20,$I97&lt;2),"Dead: retire","Review")))))))</f>
        <v/>
      </c>
      <c r="P97" s="15"/>
      <c r="Q97" s="14"/>
      <c r="R97" s="15"/>
      <c r="S97" s="15"/>
      <c r="T97" s="15"/>
      <c r="U97" s="14"/>
    </row>
    <row r="98" customFormat="false" ht="15" hidden="false" customHeight="false" outlineLevel="0" collapsed="false">
      <c r="A98" s="10"/>
      <c r="B98" s="10"/>
      <c r="C98" s="11"/>
      <c r="D98" s="12"/>
      <c r="E98" s="12"/>
      <c r="F98" s="11"/>
      <c r="G98" s="11"/>
      <c r="H98" s="11"/>
      <c r="I98" s="11"/>
      <c r="J98" s="11"/>
      <c r="K98" s="11"/>
      <c r="L98" s="11"/>
      <c r="M98" s="10"/>
      <c r="N98" s="13" t="str">
        <f aca="false">IF($C98="","",COUNTIF($C$5:$C$205,$C98))</f>
        <v/>
      </c>
      <c r="O98" s="11" t="str">
        <f aca="false">IF($A98="","",IF($K98="Yes","Cited: keep",IF(AND($J98&lt;&gt;"",$J98&gt;0),"Converting: keep",IF($N98&gt;1,"Cannibalising: pick one",IF(AND($F98&lt;&gt;"",$F98&gt;='Legend &amp; Scorecard'!$B$18),"Earning: keep",IF(AND($G98&lt;&gt;"",$G98&gt;=500,$H98&lt;&gt;"",$H98&gt;10),"Ranking badly: update",IF(AND($F98&lt;&gt;"",$F98&lt;'Legend &amp; Scorecard'!$B$19,$G98&lt;&gt;"",$G98&lt;'Legend &amp; Scorecard'!$B$20,$I98&lt;2),"Dead: retire","Review")))))))</f>
        <v/>
      </c>
      <c r="P98" s="11"/>
      <c r="Q98" s="10"/>
      <c r="R98" s="11"/>
      <c r="S98" s="11"/>
      <c r="T98" s="11"/>
      <c r="U98" s="10"/>
    </row>
    <row r="99" customFormat="false" ht="15" hidden="false" customHeight="false" outlineLevel="0" collapsed="false">
      <c r="A99" s="14"/>
      <c r="B99" s="14"/>
      <c r="C99" s="15"/>
      <c r="D99" s="16"/>
      <c r="E99" s="16"/>
      <c r="F99" s="15"/>
      <c r="G99" s="15"/>
      <c r="H99" s="15"/>
      <c r="I99" s="15"/>
      <c r="J99" s="15"/>
      <c r="K99" s="15"/>
      <c r="L99" s="15"/>
      <c r="M99" s="14"/>
      <c r="N99" s="17" t="str">
        <f aca="false">IF($C99="","",COUNTIF($C$5:$C$205,$C99))</f>
        <v/>
      </c>
      <c r="O99" s="15" t="str">
        <f aca="false">IF($A99="","",IF($K99="Yes","Cited: keep",IF(AND($J99&lt;&gt;"",$J99&gt;0),"Converting: keep",IF($N99&gt;1,"Cannibalising: pick one",IF(AND($F99&lt;&gt;"",$F99&gt;='Legend &amp; Scorecard'!$B$18),"Earning: keep",IF(AND($G99&lt;&gt;"",$G99&gt;=500,$H99&lt;&gt;"",$H99&gt;10),"Ranking badly: update",IF(AND($F99&lt;&gt;"",$F99&lt;'Legend &amp; Scorecard'!$B$19,$G99&lt;&gt;"",$G99&lt;'Legend &amp; Scorecard'!$B$20,$I99&lt;2),"Dead: retire","Review")))))))</f>
        <v/>
      </c>
      <c r="P99" s="15"/>
      <c r="Q99" s="14"/>
      <c r="R99" s="15"/>
      <c r="S99" s="15"/>
      <c r="T99" s="15"/>
      <c r="U99" s="14"/>
    </row>
    <row r="100" customFormat="false" ht="15" hidden="false" customHeight="false" outlineLevel="0" collapsed="false">
      <c r="A100" s="10"/>
      <c r="B100" s="10"/>
      <c r="C100" s="11"/>
      <c r="D100" s="12"/>
      <c r="E100" s="12"/>
      <c r="F100" s="11"/>
      <c r="G100" s="11"/>
      <c r="H100" s="11"/>
      <c r="I100" s="11"/>
      <c r="J100" s="11"/>
      <c r="K100" s="11"/>
      <c r="L100" s="11"/>
      <c r="M100" s="10"/>
      <c r="N100" s="13" t="str">
        <f aca="false">IF($C100="","",COUNTIF($C$5:$C$205,$C100))</f>
        <v/>
      </c>
      <c r="O100" s="11" t="str">
        <f aca="false">IF($A100="","",IF($K100="Yes","Cited: keep",IF(AND($J100&lt;&gt;"",$J100&gt;0),"Converting: keep",IF($N100&gt;1,"Cannibalising: pick one",IF(AND($F100&lt;&gt;"",$F100&gt;='Legend &amp; Scorecard'!$B$18),"Earning: keep",IF(AND($G100&lt;&gt;"",$G100&gt;=500,$H100&lt;&gt;"",$H100&gt;10),"Ranking badly: update",IF(AND($F100&lt;&gt;"",$F100&lt;'Legend &amp; Scorecard'!$B$19,$G100&lt;&gt;"",$G100&lt;'Legend &amp; Scorecard'!$B$20,$I100&lt;2),"Dead: retire","Review")))))))</f>
        <v/>
      </c>
      <c r="P100" s="11"/>
      <c r="Q100" s="10"/>
      <c r="R100" s="11"/>
      <c r="S100" s="11"/>
      <c r="T100" s="11"/>
      <c r="U100" s="10"/>
    </row>
    <row r="101" customFormat="false" ht="15" hidden="false" customHeight="false" outlineLevel="0" collapsed="false">
      <c r="A101" s="14"/>
      <c r="B101" s="14"/>
      <c r="C101" s="15"/>
      <c r="D101" s="16"/>
      <c r="E101" s="16"/>
      <c r="F101" s="15"/>
      <c r="G101" s="15"/>
      <c r="H101" s="15"/>
      <c r="I101" s="15"/>
      <c r="J101" s="15"/>
      <c r="K101" s="15"/>
      <c r="L101" s="15"/>
      <c r="M101" s="14"/>
      <c r="N101" s="17" t="str">
        <f aca="false">IF($C101="","",COUNTIF($C$5:$C$205,$C101))</f>
        <v/>
      </c>
      <c r="O101" s="15" t="str">
        <f aca="false">IF($A101="","",IF($K101="Yes","Cited: keep",IF(AND($J101&lt;&gt;"",$J101&gt;0),"Converting: keep",IF($N101&gt;1,"Cannibalising: pick one",IF(AND($F101&lt;&gt;"",$F101&gt;='Legend &amp; Scorecard'!$B$18),"Earning: keep",IF(AND($G101&lt;&gt;"",$G101&gt;=500,$H101&lt;&gt;"",$H101&gt;10),"Ranking badly: update",IF(AND($F101&lt;&gt;"",$F101&lt;'Legend &amp; Scorecard'!$B$19,$G101&lt;&gt;"",$G101&lt;'Legend &amp; Scorecard'!$B$20,$I101&lt;2),"Dead: retire","Review")))))))</f>
        <v/>
      </c>
      <c r="P101" s="15"/>
      <c r="Q101" s="14"/>
      <c r="R101" s="15"/>
      <c r="S101" s="15"/>
      <c r="T101" s="15"/>
      <c r="U101" s="14"/>
    </row>
    <row r="102" customFormat="false" ht="15" hidden="false" customHeight="false" outlineLevel="0" collapsed="false">
      <c r="A102" s="10"/>
      <c r="B102" s="10"/>
      <c r="C102" s="11"/>
      <c r="D102" s="12"/>
      <c r="E102" s="12"/>
      <c r="F102" s="11"/>
      <c r="G102" s="11"/>
      <c r="H102" s="11"/>
      <c r="I102" s="11"/>
      <c r="J102" s="11"/>
      <c r="K102" s="11"/>
      <c r="L102" s="11"/>
      <c r="M102" s="10"/>
      <c r="N102" s="13" t="str">
        <f aca="false">IF($C102="","",COUNTIF($C$5:$C$205,$C102))</f>
        <v/>
      </c>
      <c r="O102" s="11" t="str">
        <f aca="false">IF($A102="","",IF($K102="Yes","Cited: keep",IF(AND($J102&lt;&gt;"",$J102&gt;0),"Converting: keep",IF($N102&gt;1,"Cannibalising: pick one",IF(AND($F102&lt;&gt;"",$F102&gt;='Legend &amp; Scorecard'!$B$18),"Earning: keep",IF(AND($G102&lt;&gt;"",$G102&gt;=500,$H102&lt;&gt;"",$H102&gt;10),"Ranking badly: update",IF(AND($F102&lt;&gt;"",$F102&lt;'Legend &amp; Scorecard'!$B$19,$G102&lt;&gt;"",$G102&lt;'Legend &amp; Scorecard'!$B$20,$I102&lt;2),"Dead: retire","Review")))))))</f>
        <v/>
      </c>
      <c r="P102" s="11"/>
      <c r="Q102" s="10"/>
      <c r="R102" s="11"/>
      <c r="S102" s="11"/>
      <c r="T102" s="11"/>
      <c r="U102" s="10"/>
    </row>
    <row r="103" customFormat="false" ht="15" hidden="false" customHeight="false" outlineLevel="0" collapsed="false">
      <c r="A103" s="14"/>
      <c r="B103" s="14"/>
      <c r="C103" s="15"/>
      <c r="D103" s="16"/>
      <c r="E103" s="16"/>
      <c r="F103" s="15"/>
      <c r="G103" s="15"/>
      <c r="H103" s="15"/>
      <c r="I103" s="15"/>
      <c r="J103" s="15"/>
      <c r="K103" s="15"/>
      <c r="L103" s="15"/>
      <c r="M103" s="14"/>
      <c r="N103" s="17" t="str">
        <f aca="false">IF($C103="","",COUNTIF($C$5:$C$205,$C103))</f>
        <v/>
      </c>
      <c r="O103" s="15" t="str">
        <f aca="false">IF($A103="","",IF($K103="Yes","Cited: keep",IF(AND($J103&lt;&gt;"",$J103&gt;0),"Converting: keep",IF($N103&gt;1,"Cannibalising: pick one",IF(AND($F103&lt;&gt;"",$F103&gt;='Legend &amp; Scorecard'!$B$18),"Earning: keep",IF(AND($G103&lt;&gt;"",$G103&gt;=500,$H103&lt;&gt;"",$H103&gt;10),"Ranking badly: update",IF(AND($F103&lt;&gt;"",$F103&lt;'Legend &amp; Scorecard'!$B$19,$G103&lt;&gt;"",$G103&lt;'Legend &amp; Scorecard'!$B$20,$I103&lt;2),"Dead: retire","Review")))))))</f>
        <v/>
      </c>
      <c r="P103" s="15"/>
      <c r="Q103" s="14"/>
      <c r="R103" s="15"/>
      <c r="S103" s="15"/>
      <c r="T103" s="15"/>
      <c r="U103" s="14"/>
    </row>
    <row r="104" customFormat="false" ht="15" hidden="false" customHeight="false" outlineLevel="0" collapsed="false">
      <c r="A104" s="10"/>
      <c r="B104" s="10"/>
      <c r="C104" s="11"/>
      <c r="D104" s="12"/>
      <c r="E104" s="12"/>
      <c r="F104" s="11"/>
      <c r="G104" s="11"/>
      <c r="H104" s="11"/>
      <c r="I104" s="11"/>
      <c r="J104" s="11"/>
      <c r="K104" s="11"/>
      <c r="L104" s="11"/>
      <c r="M104" s="10"/>
      <c r="N104" s="13" t="str">
        <f aca="false">IF($C104="","",COUNTIF($C$5:$C$205,$C104))</f>
        <v/>
      </c>
      <c r="O104" s="11" t="str">
        <f aca="false">IF($A104="","",IF($K104="Yes","Cited: keep",IF(AND($J104&lt;&gt;"",$J104&gt;0),"Converting: keep",IF($N104&gt;1,"Cannibalising: pick one",IF(AND($F104&lt;&gt;"",$F104&gt;='Legend &amp; Scorecard'!$B$18),"Earning: keep",IF(AND($G104&lt;&gt;"",$G104&gt;=500,$H104&lt;&gt;"",$H104&gt;10),"Ranking badly: update",IF(AND($F104&lt;&gt;"",$F104&lt;'Legend &amp; Scorecard'!$B$19,$G104&lt;&gt;"",$G104&lt;'Legend &amp; Scorecard'!$B$20,$I104&lt;2),"Dead: retire","Review")))))))</f>
        <v/>
      </c>
      <c r="P104" s="11"/>
      <c r="Q104" s="10"/>
      <c r="R104" s="11"/>
      <c r="S104" s="11"/>
      <c r="T104" s="11"/>
      <c r="U104" s="10"/>
    </row>
    <row r="105" customFormat="false" ht="15" hidden="false" customHeight="false" outlineLevel="0" collapsed="false">
      <c r="A105" s="14"/>
      <c r="B105" s="14"/>
      <c r="C105" s="15"/>
      <c r="D105" s="16"/>
      <c r="E105" s="16"/>
      <c r="F105" s="15"/>
      <c r="G105" s="15"/>
      <c r="H105" s="15"/>
      <c r="I105" s="15"/>
      <c r="J105" s="15"/>
      <c r="K105" s="15"/>
      <c r="L105" s="15"/>
      <c r="M105" s="14"/>
      <c r="N105" s="17" t="str">
        <f aca="false">IF($C105="","",COUNTIF($C$5:$C$205,$C105))</f>
        <v/>
      </c>
      <c r="O105" s="15" t="str">
        <f aca="false">IF($A105="","",IF($K105="Yes","Cited: keep",IF(AND($J105&lt;&gt;"",$J105&gt;0),"Converting: keep",IF($N105&gt;1,"Cannibalising: pick one",IF(AND($F105&lt;&gt;"",$F105&gt;='Legend &amp; Scorecard'!$B$18),"Earning: keep",IF(AND($G105&lt;&gt;"",$G105&gt;=500,$H105&lt;&gt;"",$H105&gt;10),"Ranking badly: update",IF(AND($F105&lt;&gt;"",$F105&lt;'Legend &amp; Scorecard'!$B$19,$G105&lt;&gt;"",$G105&lt;'Legend &amp; Scorecard'!$B$20,$I105&lt;2),"Dead: retire","Review")))))))</f>
        <v/>
      </c>
      <c r="P105" s="15"/>
      <c r="Q105" s="14"/>
      <c r="R105" s="15"/>
      <c r="S105" s="15"/>
      <c r="T105" s="15"/>
      <c r="U105" s="14"/>
    </row>
    <row r="106" customFormat="false" ht="15" hidden="false" customHeight="false" outlineLevel="0" collapsed="false">
      <c r="A106" s="10"/>
      <c r="B106" s="10"/>
      <c r="C106" s="11"/>
      <c r="D106" s="12"/>
      <c r="E106" s="12"/>
      <c r="F106" s="11"/>
      <c r="G106" s="11"/>
      <c r="H106" s="11"/>
      <c r="I106" s="11"/>
      <c r="J106" s="11"/>
      <c r="K106" s="11"/>
      <c r="L106" s="11"/>
      <c r="M106" s="10"/>
      <c r="N106" s="13" t="str">
        <f aca="false">IF($C106="","",COUNTIF($C$5:$C$205,$C106))</f>
        <v/>
      </c>
      <c r="O106" s="11" t="str">
        <f aca="false">IF($A106="","",IF($K106="Yes","Cited: keep",IF(AND($J106&lt;&gt;"",$J106&gt;0),"Converting: keep",IF($N106&gt;1,"Cannibalising: pick one",IF(AND($F106&lt;&gt;"",$F106&gt;='Legend &amp; Scorecard'!$B$18),"Earning: keep",IF(AND($G106&lt;&gt;"",$G106&gt;=500,$H106&lt;&gt;"",$H106&gt;10),"Ranking badly: update",IF(AND($F106&lt;&gt;"",$F106&lt;'Legend &amp; Scorecard'!$B$19,$G106&lt;&gt;"",$G106&lt;'Legend &amp; Scorecard'!$B$20,$I106&lt;2),"Dead: retire","Review")))))))</f>
        <v/>
      </c>
      <c r="P106" s="11"/>
      <c r="Q106" s="10"/>
      <c r="R106" s="11"/>
      <c r="S106" s="11"/>
      <c r="T106" s="11"/>
      <c r="U106" s="10"/>
    </row>
    <row r="107" customFormat="false" ht="15" hidden="false" customHeight="false" outlineLevel="0" collapsed="false">
      <c r="A107" s="14"/>
      <c r="B107" s="14"/>
      <c r="C107" s="15"/>
      <c r="D107" s="16"/>
      <c r="E107" s="16"/>
      <c r="F107" s="15"/>
      <c r="G107" s="15"/>
      <c r="H107" s="15"/>
      <c r="I107" s="15"/>
      <c r="J107" s="15"/>
      <c r="K107" s="15"/>
      <c r="L107" s="15"/>
      <c r="M107" s="14"/>
      <c r="N107" s="17" t="str">
        <f aca="false">IF($C107="","",COUNTIF($C$5:$C$205,$C107))</f>
        <v/>
      </c>
      <c r="O107" s="15" t="str">
        <f aca="false">IF($A107="","",IF($K107="Yes","Cited: keep",IF(AND($J107&lt;&gt;"",$J107&gt;0),"Converting: keep",IF($N107&gt;1,"Cannibalising: pick one",IF(AND($F107&lt;&gt;"",$F107&gt;='Legend &amp; Scorecard'!$B$18),"Earning: keep",IF(AND($G107&lt;&gt;"",$G107&gt;=500,$H107&lt;&gt;"",$H107&gt;10),"Ranking badly: update",IF(AND($F107&lt;&gt;"",$F107&lt;'Legend &amp; Scorecard'!$B$19,$G107&lt;&gt;"",$G107&lt;'Legend &amp; Scorecard'!$B$20,$I107&lt;2),"Dead: retire","Review")))))))</f>
        <v/>
      </c>
      <c r="P107" s="15"/>
      <c r="Q107" s="14"/>
      <c r="R107" s="15"/>
      <c r="S107" s="15"/>
      <c r="T107" s="15"/>
      <c r="U107" s="14"/>
    </row>
    <row r="108" customFormat="false" ht="15" hidden="false" customHeight="false" outlineLevel="0" collapsed="false">
      <c r="A108" s="10"/>
      <c r="B108" s="10"/>
      <c r="C108" s="11"/>
      <c r="D108" s="12"/>
      <c r="E108" s="12"/>
      <c r="F108" s="11"/>
      <c r="G108" s="11"/>
      <c r="H108" s="11"/>
      <c r="I108" s="11"/>
      <c r="J108" s="11"/>
      <c r="K108" s="11"/>
      <c r="L108" s="11"/>
      <c r="M108" s="10"/>
      <c r="N108" s="13" t="str">
        <f aca="false">IF($C108="","",COUNTIF($C$5:$C$205,$C108))</f>
        <v/>
      </c>
      <c r="O108" s="11" t="str">
        <f aca="false">IF($A108="","",IF($K108="Yes","Cited: keep",IF(AND($J108&lt;&gt;"",$J108&gt;0),"Converting: keep",IF($N108&gt;1,"Cannibalising: pick one",IF(AND($F108&lt;&gt;"",$F108&gt;='Legend &amp; Scorecard'!$B$18),"Earning: keep",IF(AND($G108&lt;&gt;"",$G108&gt;=500,$H108&lt;&gt;"",$H108&gt;10),"Ranking badly: update",IF(AND($F108&lt;&gt;"",$F108&lt;'Legend &amp; Scorecard'!$B$19,$G108&lt;&gt;"",$G108&lt;'Legend &amp; Scorecard'!$B$20,$I108&lt;2),"Dead: retire","Review")))))))</f>
        <v/>
      </c>
      <c r="P108" s="11"/>
      <c r="Q108" s="10"/>
      <c r="R108" s="11"/>
      <c r="S108" s="11"/>
      <c r="T108" s="11"/>
      <c r="U108" s="10"/>
    </row>
    <row r="109" customFormat="false" ht="15" hidden="false" customHeight="false" outlineLevel="0" collapsed="false">
      <c r="A109" s="14"/>
      <c r="B109" s="14"/>
      <c r="C109" s="15"/>
      <c r="D109" s="16"/>
      <c r="E109" s="16"/>
      <c r="F109" s="15"/>
      <c r="G109" s="15"/>
      <c r="H109" s="15"/>
      <c r="I109" s="15"/>
      <c r="J109" s="15"/>
      <c r="K109" s="15"/>
      <c r="L109" s="15"/>
      <c r="M109" s="14"/>
      <c r="N109" s="17" t="str">
        <f aca="false">IF($C109="","",COUNTIF($C$5:$C$205,$C109))</f>
        <v/>
      </c>
      <c r="O109" s="15" t="str">
        <f aca="false">IF($A109="","",IF($K109="Yes","Cited: keep",IF(AND($J109&lt;&gt;"",$J109&gt;0),"Converting: keep",IF($N109&gt;1,"Cannibalising: pick one",IF(AND($F109&lt;&gt;"",$F109&gt;='Legend &amp; Scorecard'!$B$18),"Earning: keep",IF(AND($G109&lt;&gt;"",$G109&gt;=500,$H109&lt;&gt;"",$H109&gt;10),"Ranking badly: update",IF(AND($F109&lt;&gt;"",$F109&lt;'Legend &amp; Scorecard'!$B$19,$G109&lt;&gt;"",$G109&lt;'Legend &amp; Scorecard'!$B$20,$I109&lt;2),"Dead: retire","Review")))))))</f>
        <v/>
      </c>
      <c r="P109" s="15"/>
      <c r="Q109" s="14"/>
      <c r="R109" s="15"/>
      <c r="S109" s="15"/>
      <c r="T109" s="15"/>
      <c r="U109" s="14"/>
    </row>
    <row r="110" customFormat="false" ht="15" hidden="false" customHeight="false" outlineLevel="0" collapsed="false">
      <c r="A110" s="10"/>
      <c r="B110" s="10"/>
      <c r="C110" s="11"/>
      <c r="D110" s="12"/>
      <c r="E110" s="12"/>
      <c r="F110" s="11"/>
      <c r="G110" s="11"/>
      <c r="H110" s="11"/>
      <c r="I110" s="11"/>
      <c r="J110" s="11"/>
      <c r="K110" s="11"/>
      <c r="L110" s="11"/>
      <c r="M110" s="10"/>
      <c r="N110" s="13" t="str">
        <f aca="false">IF($C110="","",COUNTIF($C$5:$C$205,$C110))</f>
        <v/>
      </c>
      <c r="O110" s="11" t="str">
        <f aca="false">IF($A110="","",IF($K110="Yes","Cited: keep",IF(AND($J110&lt;&gt;"",$J110&gt;0),"Converting: keep",IF($N110&gt;1,"Cannibalising: pick one",IF(AND($F110&lt;&gt;"",$F110&gt;='Legend &amp; Scorecard'!$B$18),"Earning: keep",IF(AND($G110&lt;&gt;"",$G110&gt;=500,$H110&lt;&gt;"",$H110&gt;10),"Ranking badly: update",IF(AND($F110&lt;&gt;"",$F110&lt;'Legend &amp; Scorecard'!$B$19,$G110&lt;&gt;"",$G110&lt;'Legend &amp; Scorecard'!$B$20,$I110&lt;2),"Dead: retire","Review")))))))</f>
        <v/>
      </c>
      <c r="P110" s="11"/>
      <c r="Q110" s="10"/>
      <c r="R110" s="11"/>
      <c r="S110" s="11"/>
      <c r="T110" s="11"/>
      <c r="U110" s="10"/>
    </row>
    <row r="111" customFormat="false" ht="15" hidden="false" customHeight="false" outlineLevel="0" collapsed="false">
      <c r="A111" s="14"/>
      <c r="B111" s="14"/>
      <c r="C111" s="15"/>
      <c r="D111" s="16"/>
      <c r="E111" s="16"/>
      <c r="F111" s="15"/>
      <c r="G111" s="15"/>
      <c r="H111" s="15"/>
      <c r="I111" s="15"/>
      <c r="J111" s="15"/>
      <c r="K111" s="15"/>
      <c r="L111" s="15"/>
      <c r="M111" s="14"/>
      <c r="N111" s="17" t="str">
        <f aca="false">IF($C111="","",COUNTIF($C$5:$C$205,$C111))</f>
        <v/>
      </c>
      <c r="O111" s="15" t="str">
        <f aca="false">IF($A111="","",IF($K111="Yes","Cited: keep",IF(AND($J111&lt;&gt;"",$J111&gt;0),"Converting: keep",IF($N111&gt;1,"Cannibalising: pick one",IF(AND($F111&lt;&gt;"",$F111&gt;='Legend &amp; Scorecard'!$B$18),"Earning: keep",IF(AND($G111&lt;&gt;"",$G111&gt;=500,$H111&lt;&gt;"",$H111&gt;10),"Ranking badly: update",IF(AND($F111&lt;&gt;"",$F111&lt;'Legend &amp; Scorecard'!$B$19,$G111&lt;&gt;"",$G111&lt;'Legend &amp; Scorecard'!$B$20,$I111&lt;2),"Dead: retire","Review")))))))</f>
        <v/>
      </c>
      <c r="P111" s="15"/>
      <c r="Q111" s="14"/>
      <c r="R111" s="15"/>
      <c r="S111" s="15"/>
      <c r="T111" s="15"/>
      <c r="U111" s="14"/>
    </row>
    <row r="112" customFormat="false" ht="15" hidden="false" customHeight="false" outlineLevel="0" collapsed="false">
      <c r="A112" s="10"/>
      <c r="B112" s="10"/>
      <c r="C112" s="11"/>
      <c r="D112" s="12"/>
      <c r="E112" s="12"/>
      <c r="F112" s="11"/>
      <c r="G112" s="11"/>
      <c r="H112" s="11"/>
      <c r="I112" s="11"/>
      <c r="J112" s="11"/>
      <c r="K112" s="11"/>
      <c r="L112" s="11"/>
      <c r="M112" s="10"/>
      <c r="N112" s="13" t="str">
        <f aca="false">IF($C112="","",COUNTIF($C$5:$C$205,$C112))</f>
        <v/>
      </c>
      <c r="O112" s="11" t="str">
        <f aca="false">IF($A112="","",IF($K112="Yes","Cited: keep",IF(AND($J112&lt;&gt;"",$J112&gt;0),"Converting: keep",IF($N112&gt;1,"Cannibalising: pick one",IF(AND($F112&lt;&gt;"",$F112&gt;='Legend &amp; Scorecard'!$B$18),"Earning: keep",IF(AND($G112&lt;&gt;"",$G112&gt;=500,$H112&lt;&gt;"",$H112&gt;10),"Ranking badly: update",IF(AND($F112&lt;&gt;"",$F112&lt;'Legend &amp; Scorecard'!$B$19,$G112&lt;&gt;"",$G112&lt;'Legend &amp; Scorecard'!$B$20,$I112&lt;2),"Dead: retire","Review")))))))</f>
        <v/>
      </c>
      <c r="P112" s="11"/>
      <c r="Q112" s="10"/>
      <c r="R112" s="11"/>
      <c r="S112" s="11"/>
      <c r="T112" s="11"/>
      <c r="U112" s="10"/>
    </row>
    <row r="113" customFormat="false" ht="15" hidden="false" customHeight="false" outlineLevel="0" collapsed="false">
      <c r="A113" s="14"/>
      <c r="B113" s="14"/>
      <c r="C113" s="15"/>
      <c r="D113" s="16"/>
      <c r="E113" s="16"/>
      <c r="F113" s="15"/>
      <c r="G113" s="15"/>
      <c r="H113" s="15"/>
      <c r="I113" s="15"/>
      <c r="J113" s="15"/>
      <c r="K113" s="15"/>
      <c r="L113" s="15"/>
      <c r="M113" s="14"/>
      <c r="N113" s="17" t="str">
        <f aca="false">IF($C113="","",COUNTIF($C$5:$C$205,$C113))</f>
        <v/>
      </c>
      <c r="O113" s="15" t="str">
        <f aca="false">IF($A113="","",IF($K113="Yes","Cited: keep",IF(AND($J113&lt;&gt;"",$J113&gt;0),"Converting: keep",IF($N113&gt;1,"Cannibalising: pick one",IF(AND($F113&lt;&gt;"",$F113&gt;='Legend &amp; Scorecard'!$B$18),"Earning: keep",IF(AND($G113&lt;&gt;"",$G113&gt;=500,$H113&lt;&gt;"",$H113&gt;10),"Ranking badly: update",IF(AND($F113&lt;&gt;"",$F113&lt;'Legend &amp; Scorecard'!$B$19,$G113&lt;&gt;"",$G113&lt;'Legend &amp; Scorecard'!$B$20,$I113&lt;2),"Dead: retire","Review")))))))</f>
        <v/>
      </c>
      <c r="P113" s="15"/>
      <c r="Q113" s="14"/>
      <c r="R113" s="15"/>
      <c r="S113" s="15"/>
      <c r="T113" s="15"/>
      <c r="U113" s="14"/>
    </row>
    <row r="114" customFormat="false" ht="15" hidden="false" customHeight="false" outlineLevel="0" collapsed="false">
      <c r="A114" s="10"/>
      <c r="B114" s="10"/>
      <c r="C114" s="11"/>
      <c r="D114" s="12"/>
      <c r="E114" s="12"/>
      <c r="F114" s="11"/>
      <c r="G114" s="11"/>
      <c r="H114" s="11"/>
      <c r="I114" s="11"/>
      <c r="J114" s="11"/>
      <c r="K114" s="11"/>
      <c r="L114" s="11"/>
      <c r="M114" s="10"/>
      <c r="N114" s="13" t="str">
        <f aca="false">IF($C114="","",COUNTIF($C$5:$C$205,$C114))</f>
        <v/>
      </c>
      <c r="O114" s="11" t="str">
        <f aca="false">IF($A114="","",IF($K114="Yes","Cited: keep",IF(AND($J114&lt;&gt;"",$J114&gt;0),"Converting: keep",IF($N114&gt;1,"Cannibalising: pick one",IF(AND($F114&lt;&gt;"",$F114&gt;='Legend &amp; Scorecard'!$B$18),"Earning: keep",IF(AND($G114&lt;&gt;"",$G114&gt;=500,$H114&lt;&gt;"",$H114&gt;10),"Ranking badly: update",IF(AND($F114&lt;&gt;"",$F114&lt;'Legend &amp; Scorecard'!$B$19,$G114&lt;&gt;"",$G114&lt;'Legend &amp; Scorecard'!$B$20,$I114&lt;2),"Dead: retire","Review")))))))</f>
        <v/>
      </c>
      <c r="P114" s="11"/>
      <c r="Q114" s="10"/>
      <c r="R114" s="11"/>
      <c r="S114" s="11"/>
      <c r="T114" s="11"/>
      <c r="U114" s="10"/>
    </row>
    <row r="115" customFormat="false" ht="15" hidden="false" customHeight="false" outlineLevel="0" collapsed="false">
      <c r="A115" s="14"/>
      <c r="B115" s="14"/>
      <c r="C115" s="15"/>
      <c r="D115" s="16"/>
      <c r="E115" s="16"/>
      <c r="F115" s="15"/>
      <c r="G115" s="15"/>
      <c r="H115" s="15"/>
      <c r="I115" s="15"/>
      <c r="J115" s="15"/>
      <c r="K115" s="15"/>
      <c r="L115" s="15"/>
      <c r="M115" s="14"/>
      <c r="N115" s="17" t="str">
        <f aca="false">IF($C115="","",COUNTIF($C$5:$C$205,$C115))</f>
        <v/>
      </c>
      <c r="O115" s="15" t="str">
        <f aca="false">IF($A115="","",IF($K115="Yes","Cited: keep",IF(AND($J115&lt;&gt;"",$J115&gt;0),"Converting: keep",IF($N115&gt;1,"Cannibalising: pick one",IF(AND($F115&lt;&gt;"",$F115&gt;='Legend &amp; Scorecard'!$B$18),"Earning: keep",IF(AND($G115&lt;&gt;"",$G115&gt;=500,$H115&lt;&gt;"",$H115&gt;10),"Ranking badly: update",IF(AND($F115&lt;&gt;"",$F115&lt;'Legend &amp; Scorecard'!$B$19,$G115&lt;&gt;"",$G115&lt;'Legend &amp; Scorecard'!$B$20,$I115&lt;2),"Dead: retire","Review")))))))</f>
        <v/>
      </c>
      <c r="P115" s="15"/>
      <c r="Q115" s="14"/>
      <c r="R115" s="15"/>
      <c r="S115" s="15"/>
      <c r="T115" s="15"/>
      <c r="U115" s="14"/>
    </row>
    <row r="116" customFormat="false" ht="15" hidden="false" customHeight="false" outlineLevel="0" collapsed="false">
      <c r="A116" s="10"/>
      <c r="B116" s="10"/>
      <c r="C116" s="11"/>
      <c r="D116" s="12"/>
      <c r="E116" s="12"/>
      <c r="F116" s="11"/>
      <c r="G116" s="11"/>
      <c r="H116" s="11"/>
      <c r="I116" s="11"/>
      <c r="J116" s="11"/>
      <c r="K116" s="11"/>
      <c r="L116" s="11"/>
      <c r="M116" s="10"/>
      <c r="N116" s="13" t="str">
        <f aca="false">IF($C116="","",COUNTIF($C$5:$C$205,$C116))</f>
        <v/>
      </c>
      <c r="O116" s="11" t="str">
        <f aca="false">IF($A116="","",IF($K116="Yes","Cited: keep",IF(AND($J116&lt;&gt;"",$J116&gt;0),"Converting: keep",IF($N116&gt;1,"Cannibalising: pick one",IF(AND($F116&lt;&gt;"",$F116&gt;='Legend &amp; Scorecard'!$B$18),"Earning: keep",IF(AND($G116&lt;&gt;"",$G116&gt;=500,$H116&lt;&gt;"",$H116&gt;10),"Ranking badly: update",IF(AND($F116&lt;&gt;"",$F116&lt;'Legend &amp; Scorecard'!$B$19,$G116&lt;&gt;"",$G116&lt;'Legend &amp; Scorecard'!$B$20,$I116&lt;2),"Dead: retire","Review")))))))</f>
        <v/>
      </c>
      <c r="P116" s="11"/>
      <c r="Q116" s="10"/>
      <c r="R116" s="11"/>
      <c r="S116" s="11"/>
      <c r="T116" s="11"/>
      <c r="U116" s="10"/>
    </row>
    <row r="117" customFormat="false" ht="15" hidden="false" customHeight="false" outlineLevel="0" collapsed="false">
      <c r="A117" s="14"/>
      <c r="B117" s="14"/>
      <c r="C117" s="15"/>
      <c r="D117" s="16"/>
      <c r="E117" s="16"/>
      <c r="F117" s="15"/>
      <c r="G117" s="15"/>
      <c r="H117" s="15"/>
      <c r="I117" s="15"/>
      <c r="J117" s="15"/>
      <c r="K117" s="15"/>
      <c r="L117" s="15"/>
      <c r="M117" s="14"/>
      <c r="N117" s="17" t="str">
        <f aca="false">IF($C117="","",COUNTIF($C$5:$C$205,$C117))</f>
        <v/>
      </c>
      <c r="O117" s="15" t="str">
        <f aca="false">IF($A117="","",IF($K117="Yes","Cited: keep",IF(AND($J117&lt;&gt;"",$J117&gt;0),"Converting: keep",IF($N117&gt;1,"Cannibalising: pick one",IF(AND($F117&lt;&gt;"",$F117&gt;='Legend &amp; Scorecard'!$B$18),"Earning: keep",IF(AND($G117&lt;&gt;"",$G117&gt;=500,$H117&lt;&gt;"",$H117&gt;10),"Ranking badly: update",IF(AND($F117&lt;&gt;"",$F117&lt;'Legend &amp; Scorecard'!$B$19,$G117&lt;&gt;"",$G117&lt;'Legend &amp; Scorecard'!$B$20,$I117&lt;2),"Dead: retire","Review")))))))</f>
        <v/>
      </c>
      <c r="P117" s="15"/>
      <c r="Q117" s="14"/>
      <c r="R117" s="15"/>
      <c r="S117" s="15"/>
      <c r="T117" s="15"/>
      <c r="U117" s="14"/>
    </row>
    <row r="118" customFormat="false" ht="15" hidden="false" customHeight="false" outlineLevel="0" collapsed="false">
      <c r="A118" s="10"/>
      <c r="B118" s="10"/>
      <c r="C118" s="11"/>
      <c r="D118" s="12"/>
      <c r="E118" s="12"/>
      <c r="F118" s="11"/>
      <c r="G118" s="11"/>
      <c r="H118" s="11"/>
      <c r="I118" s="11"/>
      <c r="J118" s="11"/>
      <c r="K118" s="11"/>
      <c r="L118" s="11"/>
      <c r="M118" s="10"/>
      <c r="N118" s="13" t="str">
        <f aca="false">IF($C118="","",COUNTIF($C$5:$C$205,$C118))</f>
        <v/>
      </c>
      <c r="O118" s="11" t="str">
        <f aca="false">IF($A118="","",IF($K118="Yes","Cited: keep",IF(AND($J118&lt;&gt;"",$J118&gt;0),"Converting: keep",IF($N118&gt;1,"Cannibalising: pick one",IF(AND($F118&lt;&gt;"",$F118&gt;='Legend &amp; Scorecard'!$B$18),"Earning: keep",IF(AND($G118&lt;&gt;"",$G118&gt;=500,$H118&lt;&gt;"",$H118&gt;10),"Ranking badly: update",IF(AND($F118&lt;&gt;"",$F118&lt;'Legend &amp; Scorecard'!$B$19,$G118&lt;&gt;"",$G118&lt;'Legend &amp; Scorecard'!$B$20,$I118&lt;2),"Dead: retire","Review")))))))</f>
        <v/>
      </c>
      <c r="P118" s="11"/>
      <c r="Q118" s="10"/>
      <c r="R118" s="11"/>
      <c r="S118" s="11"/>
      <c r="T118" s="11"/>
      <c r="U118" s="10"/>
    </row>
    <row r="119" customFormat="false" ht="15" hidden="false" customHeight="false" outlineLevel="0" collapsed="false">
      <c r="A119" s="14"/>
      <c r="B119" s="14"/>
      <c r="C119" s="15"/>
      <c r="D119" s="16"/>
      <c r="E119" s="16"/>
      <c r="F119" s="15"/>
      <c r="G119" s="15"/>
      <c r="H119" s="15"/>
      <c r="I119" s="15"/>
      <c r="J119" s="15"/>
      <c r="K119" s="15"/>
      <c r="L119" s="15"/>
      <c r="M119" s="14"/>
      <c r="N119" s="17" t="str">
        <f aca="false">IF($C119="","",COUNTIF($C$5:$C$205,$C119))</f>
        <v/>
      </c>
      <c r="O119" s="15" t="str">
        <f aca="false">IF($A119="","",IF($K119="Yes","Cited: keep",IF(AND($J119&lt;&gt;"",$J119&gt;0),"Converting: keep",IF($N119&gt;1,"Cannibalising: pick one",IF(AND($F119&lt;&gt;"",$F119&gt;='Legend &amp; Scorecard'!$B$18),"Earning: keep",IF(AND($G119&lt;&gt;"",$G119&gt;=500,$H119&lt;&gt;"",$H119&gt;10),"Ranking badly: update",IF(AND($F119&lt;&gt;"",$F119&lt;'Legend &amp; Scorecard'!$B$19,$G119&lt;&gt;"",$G119&lt;'Legend &amp; Scorecard'!$B$20,$I119&lt;2),"Dead: retire","Review")))))))</f>
        <v/>
      </c>
      <c r="P119" s="15"/>
      <c r="Q119" s="14"/>
      <c r="R119" s="15"/>
      <c r="S119" s="15"/>
      <c r="T119" s="15"/>
      <c r="U119" s="14"/>
    </row>
    <row r="120" customFormat="false" ht="15" hidden="false" customHeight="false" outlineLevel="0" collapsed="false">
      <c r="A120" s="10"/>
      <c r="B120" s="10"/>
      <c r="C120" s="11"/>
      <c r="D120" s="12"/>
      <c r="E120" s="12"/>
      <c r="F120" s="11"/>
      <c r="G120" s="11"/>
      <c r="H120" s="11"/>
      <c r="I120" s="11"/>
      <c r="J120" s="11"/>
      <c r="K120" s="11"/>
      <c r="L120" s="11"/>
      <c r="M120" s="10"/>
      <c r="N120" s="13" t="str">
        <f aca="false">IF($C120="","",COUNTIF($C$5:$C$205,$C120))</f>
        <v/>
      </c>
      <c r="O120" s="11" t="str">
        <f aca="false">IF($A120="","",IF($K120="Yes","Cited: keep",IF(AND($J120&lt;&gt;"",$J120&gt;0),"Converting: keep",IF($N120&gt;1,"Cannibalising: pick one",IF(AND($F120&lt;&gt;"",$F120&gt;='Legend &amp; Scorecard'!$B$18),"Earning: keep",IF(AND($G120&lt;&gt;"",$G120&gt;=500,$H120&lt;&gt;"",$H120&gt;10),"Ranking badly: update",IF(AND($F120&lt;&gt;"",$F120&lt;'Legend &amp; Scorecard'!$B$19,$G120&lt;&gt;"",$G120&lt;'Legend &amp; Scorecard'!$B$20,$I120&lt;2),"Dead: retire","Review")))))))</f>
        <v/>
      </c>
      <c r="P120" s="11"/>
      <c r="Q120" s="10"/>
      <c r="R120" s="11"/>
      <c r="S120" s="11"/>
      <c r="T120" s="11"/>
      <c r="U120" s="10"/>
    </row>
    <row r="121" customFormat="false" ht="15" hidden="false" customHeight="false" outlineLevel="0" collapsed="false">
      <c r="A121" s="14"/>
      <c r="B121" s="14"/>
      <c r="C121" s="15"/>
      <c r="D121" s="16"/>
      <c r="E121" s="16"/>
      <c r="F121" s="15"/>
      <c r="G121" s="15"/>
      <c r="H121" s="15"/>
      <c r="I121" s="15"/>
      <c r="J121" s="15"/>
      <c r="K121" s="15"/>
      <c r="L121" s="15"/>
      <c r="M121" s="14"/>
      <c r="N121" s="17" t="str">
        <f aca="false">IF($C121="","",COUNTIF($C$5:$C$205,$C121))</f>
        <v/>
      </c>
      <c r="O121" s="15" t="str">
        <f aca="false">IF($A121="","",IF($K121="Yes","Cited: keep",IF(AND($J121&lt;&gt;"",$J121&gt;0),"Converting: keep",IF($N121&gt;1,"Cannibalising: pick one",IF(AND($F121&lt;&gt;"",$F121&gt;='Legend &amp; Scorecard'!$B$18),"Earning: keep",IF(AND($G121&lt;&gt;"",$G121&gt;=500,$H121&lt;&gt;"",$H121&gt;10),"Ranking badly: update",IF(AND($F121&lt;&gt;"",$F121&lt;'Legend &amp; Scorecard'!$B$19,$G121&lt;&gt;"",$G121&lt;'Legend &amp; Scorecard'!$B$20,$I121&lt;2),"Dead: retire","Review")))))))</f>
        <v/>
      </c>
      <c r="P121" s="15"/>
      <c r="Q121" s="14"/>
      <c r="R121" s="15"/>
      <c r="S121" s="15"/>
      <c r="T121" s="15"/>
      <c r="U121" s="14"/>
    </row>
    <row r="122" customFormat="false" ht="15" hidden="false" customHeight="false" outlineLevel="0" collapsed="false">
      <c r="A122" s="10"/>
      <c r="B122" s="10"/>
      <c r="C122" s="11"/>
      <c r="D122" s="12"/>
      <c r="E122" s="12"/>
      <c r="F122" s="11"/>
      <c r="G122" s="11"/>
      <c r="H122" s="11"/>
      <c r="I122" s="11"/>
      <c r="J122" s="11"/>
      <c r="K122" s="11"/>
      <c r="L122" s="11"/>
      <c r="M122" s="10"/>
      <c r="N122" s="13" t="str">
        <f aca="false">IF($C122="","",COUNTIF($C$5:$C$205,$C122))</f>
        <v/>
      </c>
      <c r="O122" s="11" t="str">
        <f aca="false">IF($A122="","",IF($K122="Yes","Cited: keep",IF(AND($J122&lt;&gt;"",$J122&gt;0),"Converting: keep",IF($N122&gt;1,"Cannibalising: pick one",IF(AND($F122&lt;&gt;"",$F122&gt;='Legend &amp; Scorecard'!$B$18),"Earning: keep",IF(AND($G122&lt;&gt;"",$G122&gt;=500,$H122&lt;&gt;"",$H122&gt;10),"Ranking badly: update",IF(AND($F122&lt;&gt;"",$F122&lt;'Legend &amp; Scorecard'!$B$19,$G122&lt;&gt;"",$G122&lt;'Legend &amp; Scorecard'!$B$20,$I122&lt;2),"Dead: retire","Review")))))))</f>
        <v/>
      </c>
      <c r="P122" s="11"/>
      <c r="Q122" s="10"/>
      <c r="R122" s="11"/>
      <c r="S122" s="11"/>
      <c r="T122" s="11"/>
      <c r="U122" s="10"/>
    </row>
    <row r="123" customFormat="false" ht="15" hidden="false" customHeight="false" outlineLevel="0" collapsed="false">
      <c r="A123" s="14"/>
      <c r="B123" s="14"/>
      <c r="C123" s="15"/>
      <c r="D123" s="16"/>
      <c r="E123" s="16"/>
      <c r="F123" s="15"/>
      <c r="G123" s="15"/>
      <c r="H123" s="15"/>
      <c r="I123" s="15"/>
      <c r="J123" s="15"/>
      <c r="K123" s="15"/>
      <c r="L123" s="15"/>
      <c r="M123" s="14"/>
      <c r="N123" s="17" t="str">
        <f aca="false">IF($C123="","",COUNTIF($C$5:$C$205,$C123))</f>
        <v/>
      </c>
      <c r="O123" s="15" t="str">
        <f aca="false">IF($A123="","",IF($K123="Yes","Cited: keep",IF(AND($J123&lt;&gt;"",$J123&gt;0),"Converting: keep",IF($N123&gt;1,"Cannibalising: pick one",IF(AND($F123&lt;&gt;"",$F123&gt;='Legend &amp; Scorecard'!$B$18),"Earning: keep",IF(AND($G123&lt;&gt;"",$G123&gt;=500,$H123&lt;&gt;"",$H123&gt;10),"Ranking badly: update",IF(AND($F123&lt;&gt;"",$F123&lt;'Legend &amp; Scorecard'!$B$19,$G123&lt;&gt;"",$G123&lt;'Legend &amp; Scorecard'!$B$20,$I123&lt;2),"Dead: retire","Review")))))))</f>
        <v/>
      </c>
      <c r="P123" s="15"/>
      <c r="Q123" s="14"/>
      <c r="R123" s="15"/>
      <c r="S123" s="15"/>
      <c r="T123" s="15"/>
      <c r="U123" s="14"/>
    </row>
    <row r="124" customFormat="false" ht="15" hidden="false" customHeight="false" outlineLevel="0" collapsed="false">
      <c r="A124" s="10"/>
      <c r="B124" s="10"/>
      <c r="C124" s="11"/>
      <c r="D124" s="12"/>
      <c r="E124" s="12"/>
      <c r="F124" s="11"/>
      <c r="G124" s="11"/>
      <c r="H124" s="11"/>
      <c r="I124" s="11"/>
      <c r="J124" s="11"/>
      <c r="K124" s="11"/>
      <c r="L124" s="11"/>
      <c r="M124" s="10"/>
      <c r="N124" s="13" t="str">
        <f aca="false">IF($C124="","",COUNTIF($C$5:$C$205,$C124))</f>
        <v/>
      </c>
      <c r="O124" s="11" t="str">
        <f aca="false">IF($A124="","",IF($K124="Yes","Cited: keep",IF(AND($J124&lt;&gt;"",$J124&gt;0),"Converting: keep",IF($N124&gt;1,"Cannibalising: pick one",IF(AND($F124&lt;&gt;"",$F124&gt;='Legend &amp; Scorecard'!$B$18),"Earning: keep",IF(AND($G124&lt;&gt;"",$G124&gt;=500,$H124&lt;&gt;"",$H124&gt;10),"Ranking badly: update",IF(AND($F124&lt;&gt;"",$F124&lt;'Legend &amp; Scorecard'!$B$19,$G124&lt;&gt;"",$G124&lt;'Legend &amp; Scorecard'!$B$20,$I124&lt;2),"Dead: retire","Review")))))))</f>
        <v/>
      </c>
      <c r="P124" s="11"/>
      <c r="Q124" s="10"/>
      <c r="R124" s="11"/>
      <c r="S124" s="11"/>
      <c r="T124" s="11"/>
      <c r="U124" s="10"/>
    </row>
    <row r="125" customFormat="false" ht="15" hidden="false" customHeight="false" outlineLevel="0" collapsed="false">
      <c r="A125" s="14"/>
      <c r="B125" s="14"/>
      <c r="C125" s="15"/>
      <c r="D125" s="16"/>
      <c r="E125" s="16"/>
      <c r="F125" s="15"/>
      <c r="G125" s="15"/>
      <c r="H125" s="15"/>
      <c r="I125" s="15"/>
      <c r="J125" s="15"/>
      <c r="K125" s="15"/>
      <c r="L125" s="15"/>
      <c r="M125" s="14"/>
      <c r="N125" s="17" t="str">
        <f aca="false">IF($C125="","",COUNTIF($C$5:$C$205,$C125))</f>
        <v/>
      </c>
      <c r="O125" s="15" t="str">
        <f aca="false">IF($A125="","",IF($K125="Yes","Cited: keep",IF(AND($J125&lt;&gt;"",$J125&gt;0),"Converting: keep",IF($N125&gt;1,"Cannibalising: pick one",IF(AND($F125&lt;&gt;"",$F125&gt;='Legend &amp; Scorecard'!$B$18),"Earning: keep",IF(AND($G125&lt;&gt;"",$G125&gt;=500,$H125&lt;&gt;"",$H125&gt;10),"Ranking badly: update",IF(AND($F125&lt;&gt;"",$F125&lt;'Legend &amp; Scorecard'!$B$19,$G125&lt;&gt;"",$G125&lt;'Legend &amp; Scorecard'!$B$20,$I125&lt;2),"Dead: retire","Review")))))))</f>
        <v/>
      </c>
      <c r="P125" s="15"/>
      <c r="Q125" s="14"/>
      <c r="R125" s="15"/>
      <c r="S125" s="15"/>
      <c r="T125" s="15"/>
      <c r="U125" s="14"/>
    </row>
    <row r="126" customFormat="false" ht="15" hidden="false" customHeight="false" outlineLevel="0" collapsed="false">
      <c r="A126" s="10"/>
      <c r="B126" s="10"/>
      <c r="C126" s="11"/>
      <c r="D126" s="12"/>
      <c r="E126" s="12"/>
      <c r="F126" s="11"/>
      <c r="G126" s="11"/>
      <c r="H126" s="11"/>
      <c r="I126" s="11"/>
      <c r="J126" s="11"/>
      <c r="K126" s="11"/>
      <c r="L126" s="11"/>
      <c r="M126" s="10"/>
      <c r="N126" s="13" t="str">
        <f aca="false">IF($C126="","",COUNTIF($C$5:$C$205,$C126))</f>
        <v/>
      </c>
      <c r="O126" s="11" t="str">
        <f aca="false">IF($A126="","",IF($K126="Yes","Cited: keep",IF(AND($J126&lt;&gt;"",$J126&gt;0),"Converting: keep",IF($N126&gt;1,"Cannibalising: pick one",IF(AND($F126&lt;&gt;"",$F126&gt;='Legend &amp; Scorecard'!$B$18),"Earning: keep",IF(AND($G126&lt;&gt;"",$G126&gt;=500,$H126&lt;&gt;"",$H126&gt;10),"Ranking badly: update",IF(AND($F126&lt;&gt;"",$F126&lt;'Legend &amp; Scorecard'!$B$19,$G126&lt;&gt;"",$G126&lt;'Legend &amp; Scorecard'!$B$20,$I126&lt;2),"Dead: retire","Review")))))))</f>
        <v/>
      </c>
      <c r="P126" s="11"/>
      <c r="Q126" s="10"/>
      <c r="R126" s="11"/>
      <c r="S126" s="11"/>
      <c r="T126" s="11"/>
      <c r="U126" s="10"/>
    </row>
    <row r="127" customFormat="false" ht="15" hidden="false" customHeight="false" outlineLevel="0" collapsed="false">
      <c r="A127" s="14"/>
      <c r="B127" s="14"/>
      <c r="C127" s="15"/>
      <c r="D127" s="16"/>
      <c r="E127" s="16"/>
      <c r="F127" s="15"/>
      <c r="G127" s="15"/>
      <c r="H127" s="15"/>
      <c r="I127" s="15"/>
      <c r="J127" s="15"/>
      <c r="K127" s="15"/>
      <c r="L127" s="15"/>
      <c r="M127" s="14"/>
      <c r="N127" s="17" t="str">
        <f aca="false">IF($C127="","",COUNTIF($C$5:$C$205,$C127))</f>
        <v/>
      </c>
      <c r="O127" s="15" t="str">
        <f aca="false">IF($A127="","",IF($K127="Yes","Cited: keep",IF(AND($J127&lt;&gt;"",$J127&gt;0),"Converting: keep",IF($N127&gt;1,"Cannibalising: pick one",IF(AND($F127&lt;&gt;"",$F127&gt;='Legend &amp; Scorecard'!$B$18),"Earning: keep",IF(AND($G127&lt;&gt;"",$G127&gt;=500,$H127&lt;&gt;"",$H127&gt;10),"Ranking badly: update",IF(AND($F127&lt;&gt;"",$F127&lt;'Legend &amp; Scorecard'!$B$19,$G127&lt;&gt;"",$G127&lt;'Legend &amp; Scorecard'!$B$20,$I127&lt;2),"Dead: retire","Review")))))))</f>
        <v/>
      </c>
      <c r="P127" s="15"/>
      <c r="Q127" s="14"/>
      <c r="R127" s="15"/>
      <c r="S127" s="15"/>
      <c r="T127" s="15"/>
      <c r="U127" s="14"/>
    </row>
    <row r="128" customFormat="false" ht="15" hidden="false" customHeight="false" outlineLevel="0" collapsed="false">
      <c r="A128" s="10"/>
      <c r="B128" s="10"/>
      <c r="C128" s="11"/>
      <c r="D128" s="12"/>
      <c r="E128" s="12"/>
      <c r="F128" s="11"/>
      <c r="G128" s="11"/>
      <c r="H128" s="11"/>
      <c r="I128" s="11"/>
      <c r="J128" s="11"/>
      <c r="K128" s="11"/>
      <c r="L128" s="11"/>
      <c r="M128" s="10"/>
      <c r="N128" s="13" t="str">
        <f aca="false">IF($C128="","",COUNTIF($C$5:$C$205,$C128))</f>
        <v/>
      </c>
      <c r="O128" s="11" t="str">
        <f aca="false">IF($A128="","",IF($K128="Yes","Cited: keep",IF(AND($J128&lt;&gt;"",$J128&gt;0),"Converting: keep",IF($N128&gt;1,"Cannibalising: pick one",IF(AND($F128&lt;&gt;"",$F128&gt;='Legend &amp; Scorecard'!$B$18),"Earning: keep",IF(AND($G128&lt;&gt;"",$G128&gt;=500,$H128&lt;&gt;"",$H128&gt;10),"Ranking badly: update",IF(AND($F128&lt;&gt;"",$F128&lt;'Legend &amp; Scorecard'!$B$19,$G128&lt;&gt;"",$G128&lt;'Legend &amp; Scorecard'!$B$20,$I128&lt;2),"Dead: retire","Review")))))))</f>
        <v/>
      </c>
      <c r="P128" s="11"/>
      <c r="Q128" s="10"/>
      <c r="R128" s="11"/>
      <c r="S128" s="11"/>
      <c r="T128" s="11"/>
      <c r="U128" s="10"/>
    </row>
    <row r="129" customFormat="false" ht="15" hidden="false" customHeight="false" outlineLevel="0" collapsed="false">
      <c r="A129" s="14"/>
      <c r="B129" s="14"/>
      <c r="C129" s="15"/>
      <c r="D129" s="16"/>
      <c r="E129" s="16"/>
      <c r="F129" s="15"/>
      <c r="G129" s="15"/>
      <c r="H129" s="15"/>
      <c r="I129" s="15"/>
      <c r="J129" s="15"/>
      <c r="K129" s="15"/>
      <c r="L129" s="15"/>
      <c r="M129" s="14"/>
      <c r="N129" s="17" t="str">
        <f aca="false">IF($C129="","",COUNTIF($C$5:$C$205,$C129))</f>
        <v/>
      </c>
      <c r="O129" s="15" t="str">
        <f aca="false">IF($A129="","",IF($K129="Yes","Cited: keep",IF(AND($J129&lt;&gt;"",$J129&gt;0),"Converting: keep",IF($N129&gt;1,"Cannibalising: pick one",IF(AND($F129&lt;&gt;"",$F129&gt;='Legend &amp; Scorecard'!$B$18),"Earning: keep",IF(AND($G129&lt;&gt;"",$G129&gt;=500,$H129&lt;&gt;"",$H129&gt;10),"Ranking badly: update",IF(AND($F129&lt;&gt;"",$F129&lt;'Legend &amp; Scorecard'!$B$19,$G129&lt;&gt;"",$G129&lt;'Legend &amp; Scorecard'!$B$20,$I129&lt;2),"Dead: retire","Review")))))))</f>
        <v/>
      </c>
      <c r="P129" s="15"/>
      <c r="Q129" s="14"/>
      <c r="R129" s="15"/>
      <c r="S129" s="15"/>
      <c r="T129" s="15"/>
      <c r="U129" s="14"/>
    </row>
    <row r="130" customFormat="false" ht="15" hidden="false" customHeight="false" outlineLevel="0" collapsed="false">
      <c r="A130" s="10"/>
      <c r="B130" s="10"/>
      <c r="C130" s="11"/>
      <c r="D130" s="12"/>
      <c r="E130" s="12"/>
      <c r="F130" s="11"/>
      <c r="G130" s="11"/>
      <c r="H130" s="11"/>
      <c r="I130" s="11"/>
      <c r="J130" s="11"/>
      <c r="K130" s="11"/>
      <c r="L130" s="11"/>
      <c r="M130" s="10"/>
      <c r="N130" s="13" t="str">
        <f aca="false">IF($C130="","",COUNTIF($C$5:$C$205,$C130))</f>
        <v/>
      </c>
      <c r="O130" s="11" t="str">
        <f aca="false">IF($A130="","",IF($K130="Yes","Cited: keep",IF(AND($J130&lt;&gt;"",$J130&gt;0),"Converting: keep",IF($N130&gt;1,"Cannibalising: pick one",IF(AND($F130&lt;&gt;"",$F130&gt;='Legend &amp; Scorecard'!$B$18),"Earning: keep",IF(AND($G130&lt;&gt;"",$G130&gt;=500,$H130&lt;&gt;"",$H130&gt;10),"Ranking badly: update",IF(AND($F130&lt;&gt;"",$F130&lt;'Legend &amp; Scorecard'!$B$19,$G130&lt;&gt;"",$G130&lt;'Legend &amp; Scorecard'!$B$20,$I130&lt;2),"Dead: retire","Review")))))))</f>
        <v/>
      </c>
      <c r="P130" s="11"/>
      <c r="Q130" s="10"/>
      <c r="R130" s="11"/>
      <c r="S130" s="11"/>
      <c r="T130" s="11"/>
      <c r="U130" s="10"/>
    </row>
    <row r="131" customFormat="false" ht="15" hidden="false" customHeight="false" outlineLevel="0" collapsed="false">
      <c r="A131" s="14"/>
      <c r="B131" s="14"/>
      <c r="C131" s="15"/>
      <c r="D131" s="16"/>
      <c r="E131" s="16"/>
      <c r="F131" s="15"/>
      <c r="G131" s="15"/>
      <c r="H131" s="15"/>
      <c r="I131" s="15"/>
      <c r="J131" s="15"/>
      <c r="K131" s="15"/>
      <c r="L131" s="15"/>
      <c r="M131" s="14"/>
      <c r="N131" s="17" t="str">
        <f aca="false">IF($C131="","",COUNTIF($C$5:$C$205,$C131))</f>
        <v/>
      </c>
      <c r="O131" s="15" t="str">
        <f aca="false">IF($A131="","",IF($K131="Yes","Cited: keep",IF(AND($J131&lt;&gt;"",$J131&gt;0),"Converting: keep",IF($N131&gt;1,"Cannibalising: pick one",IF(AND($F131&lt;&gt;"",$F131&gt;='Legend &amp; Scorecard'!$B$18),"Earning: keep",IF(AND($G131&lt;&gt;"",$G131&gt;=500,$H131&lt;&gt;"",$H131&gt;10),"Ranking badly: update",IF(AND($F131&lt;&gt;"",$F131&lt;'Legend &amp; Scorecard'!$B$19,$G131&lt;&gt;"",$G131&lt;'Legend &amp; Scorecard'!$B$20,$I131&lt;2),"Dead: retire","Review")))))))</f>
        <v/>
      </c>
      <c r="P131" s="15"/>
      <c r="Q131" s="14"/>
      <c r="R131" s="15"/>
      <c r="S131" s="15"/>
      <c r="T131" s="15"/>
      <c r="U131" s="14"/>
    </row>
    <row r="132" customFormat="false" ht="15" hidden="false" customHeight="false" outlineLevel="0" collapsed="false">
      <c r="A132" s="10"/>
      <c r="B132" s="10"/>
      <c r="C132" s="11"/>
      <c r="D132" s="12"/>
      <c r="E132" s="12"/>
      <c r="F132" s="11"/>
      <c r="G132" s="11"/>
      <c r="H132" s="11"/>
      <c r="I132" s="11"/>
      <c r="J132" s="11"/>
      <c r="K132" s="11"/>
      <c r="L132" s="11"/>
      <c r="M132" s="10"/>
      <c r="N132" s="13" t="str">
        <f aca="false">IF($C132="","",COUNTIF($C$5:$C$205,$C132))</f>
        <v/>
      </c>
      <c r="O132" s="11" t="str">
        <f aca="false">IF($A132="","",IF($K132="Yes","Cited: keep",IF(AND($J132&lt;&gt;"",$J132&gt;0),"Converting: keep",IF($N132&gt;1,"Cannibalising: pick one",IF(AND($F132&lt;&gt;"",$F132&gt;='Legend &amp; Scorecard'!$B$18),"Earning: keep",IF(AND($G132&lt;&gt;"",$G132&gt;=500,$H132&lt;&gt;"",$H132&gt;10),"Ranking badly: update",IF(AND($F132&lt;&gt;"",$F132&lt;'Legend &amp; Scorecard'!$B$19,$G132&lt;&gt;"",$G132&lt;'Legend &amp; Scorecard'!$B$20,$I132&lt;2),"Dead: retire","Review")))))))</f>
        <v/>
      </c>
      <c r="P132" s="11"/>
      <c r="Q132" s="10"/>
      <c r="R132" s="11"/>
      <c r="S132" s="11"/>
      <c r="T132" s="11"/>
      <c r="U132" s="10"/>
    </row>
    <row r="133" customFormat="false" ht="15" hidden="false" customHeight="false" outlineLevel="0" collapsed="false">
      <c r="A133" s="14"/>
      <c r="B133" s="14"/>
      <c r="C133" s="15"/>
      <c r="D133" s="16"/>
      <c r="E133" s="16"/>
      <c r="F133" s="15"/>
      <c r="G133" s="15"/>
      <c r="H133" s="15"/>
      <c r="I133" s="15"/>
      <c r="J133" s="15"/>
      <c r="K133" s="15"/>
      <c r="L133" s="15"/>
      <c r="M133" s="14"/>
      <c r="N133" s="17" t="str">
        <f aca="false">IF($C133="","",COUNTIF($C$5:$C$205,$C133))</f>
        <v/>
      </c>
      <c r="O133" s="15" t="str">
        <f aca="false">IF($A133="","",IF($K133="Yes","Cited: keep",IF(AND($J133&lt;&gt;"",$J133&gt;0),"Converting: keep",IF($N133&gt;1,"Cannibalising: pick one",IF(AND($F133&lt;&gt;"",$F133&gt;='Legend &amp; Scorecard'!$B$18),"Earning: keep",IF(AND($G133&lt;&gt;"",$G133&gt;=500,$H133&lt;&gt;"",$H133&gt;10),"Ranking badly: update",IF(AND($F133&lt;&gt;"",$F133&lt;'Legend &amp; Scorecard'!$B$19,$G133&lt;&gt;"",$G133&lt;'Legend &amp; Scorecard'!$B$20,$I133&lt;2),"Dead: retire","Review")))))))</f>
        <v/>
      </c>
      <c r="P133" s="15"/>
      <c r="Q133" s="14"/>
      <c r="R133" s="15"/>
      <c r="S133" s="15"/>
      <c r="T133" s="15"/>
      <c r="U133" s="14"/>
    </row>
    <row r="134" customFormat="false" ht="15" hidden="false" customHeight="false" outlineLevel="0" collapsed="false">
      <c r="A134" s="10"/>
      <c r="B134" s="10"/>
      <c r="C134" s="11"/>
      <c r="D134" s="12"/>
      <c r="E134" s="12"/>
      <c r="F134" s="11"/>
      <c r="G134" s="11"/>
      <c r="H134" s="11"/>
      <c r="I134" s="11"/>
      <c r="J134" s="11"/>
      <c r="K134" s="11"/>
      <c r="L134" s="11"/>
      <c r="M134" s="10"/>
      <c r="N134" s="13" t="str">
        <f aca="false">IF($C134="","",COUNTIF($C$5:$C$205,$C134))</f>
        <v/>
      </c>
      <c r="O134" s="11" t="str">
        <f aca="false">IF($A134="","",IF($K134="Yes","Cited: keep",IF(AND($J134&lt;&gt;"",$J134&gt;0),"Converting: keep",IF($N134&gt;1,"Cannibalising: pick one",IF(AND($F134&lt;&gt;"",$F134&gt;='Legend &amp; Scorecard'!$B$18),"Earning: keep",IF(AND($G134&lt;&gt;"",$G134&gt;=500,$H134&lt;&gt;"",$H134&gt;10),"Ranking badly: update",IF(AND($F134&lt;&gt;"",$F134&lt;'Legend &amp; Scorecard'!$B$19,$G134&lt;&gt;"",$G134&lt;'Legend &amp; Scorecard'!$B$20,$I134&lt;2),"Dead: retire","Review")))))))</f>
        <v/>
      </c>
      <c r="P134" s="11"/>
      <c r="Q134" s="10"/>
      <c r="R134" s="11"/>
      <c r="S134" s="11"/>
      <c r="T134" s="11"/>
      <c r="U134" s="10"/>
    </row>
    <row r="135" customFormat="false" ht="15" hidden="false" customHeight="false" outlineLevel="0" collapsed="false">
      <c r="A135" s="14"/>
      <c r="B135" s="14"/>
      <c r="C135" s="15"/>
      <c r="D135" s="16"/>
      <c r="E135" s="16"/>
      <c r="F135" s="15"/>
      <c r="G135" s="15"/>
      <c r="H135" s="15"/>
      <c r="I135" s="15"/>
      <c r="J135" s="15"/>
      <c r="K135" s="15"/>
      <c r="L135" s="15"/>
      <c r="M135" s="14"/>
      <c r="N135" s="17" t="str">
        <f aca="false">IF($C135="","",COUNTIF($C$5:$C$205,$C135))</f>
        <v/>
      </c>
      <c r="O135" s="15" t="str">
        <f aca="false">IF($A135="","",IF($K135="Yes","Cited: keep",IF(AND($J135&lt;&gt;"",$J135&gt;0),"Converting: keep",IF($N135&gt;1,"Cannibalising: pick one",IF(AND($F135&lt;&gt;"",$F135&gt;='Legend &amp; Scorecard'!$B$18),"Earning: keep",IF(AND($G135&lt;&gt;"",$G135&gt;=500,$H135&lt;&gt;"",$H135&gt;10),"Ranking badly: update",IF(AND($F135&lt;&gt;"",$F135&lt;'Legend &amp; Scorecard'!$B$19,$G135&lt;&gt;"",$G135&lt;'Legend &amp; Scorecard'!$B$20,$I135&lt;2),"Dead: retire","Review")))))))</f>
        <v/>
      </c>
      <c r="P135" s="15"/>
      <c r="Q135" s="14"/>
      <c r="R135" s="15"/>
      <c r="S135" s="15"/>
      <c r="T135" s="15"/>
      <c r="U135" s="14"/>
    </row>
    <row r="136" customFormat="false" ht="15" hidden="false" customHeight="false" outlineLevel="0" collapsed="false">
      <c r="A136" s="10"/>
      <c r="B136" s="10"/>
      <c r="C136" s="11"/>
      <c r="D136" s="12"/>
      <c r="E136" s="12"/>
      <c r="F136" s="11"/>
      <c r="G136" s="11"/>
      <c r="H136" s="11"/>
      <c r="I136" s="11"/>
      <c r="J136" s="11"/>
      <c r="K136" s="11"/>
      <c r="L136" s="11"/>
      <c r="M136" s="10"/>
      <c r="N136" s="13" t="str">
        <f aca="false">IF($C136="","",COUNTIF($C$5:$C$205,$C136))</f>
        <v/>
      </c>
      <c r="O136" s="11" t="str">
        <f aca="false">IF($A136="","",IF($K136="Yes","Cited: keep",IF(AND($J136&lt;&gt;"",$J136&gt;0),"Converting: keep",IF($N136&gt;1,"Cannibalising: pick one",IF(AND($F136&lt;&gt;"",$F136&gt;='Legend &amp; Scorecard'!$B$18),"Earning: keep",IF(AND($G136&lt;&gt;"",$G136&gt;=500,$H136&lt;&gt;"",$H136&gt;10),"Ranking badly: update",IF(AND($F136&lt;&gt;"",$F136&lt;'Legend &amp; Scorecard'!$B$19,$G136&lt;&gt;"",$G136&lt;'Legend &amp; Scorecard'!$B$20,$I136&lt;2),"Dead: retire","Review")))))))</f>
        <v/>
      </c>
      <c r="P136" s="11"/>
      <c r="Q136" s="10"/>
      <c r="R136" s="11"/>
      <c r="S136" s="11"/>
      <c r="T136" s="11"/>
      <c r="U136" s="10"/>
    </row>
    <row r="137" customFormat="false" ht="15" hidden="false" customHeight="false" outlineLevel="0" collapsed="false">
      <c r="A137" s="14"/>
      <c r="B137" s="14"/>
      <c r="C137" s="15"/>
      <c r="D137" s="16"/>
      <c r="E137" s="16"/>
      <c r="F137" s="15"/>
      <c r="G137" s="15"/>
      <c r="H137" s="15"/>
      <c r="I137" s="15"/>
      <c r="J137" s="15"/>
      <c r="K137" s="15"/>
      <c r="L137" s="15"/>
      <c r="M137" s="14"/>
      <c r="N137" s="17" t="str">
        <f aca="false">IF($C137="","",COUNTIF($C$5:$C$205,$C137))</f>
        <v/>
      </c>
      <c r="O137" s="15" t="str">
        <f aca="false">IF($A137="","",IF($K137="Yes","Cited: keep",IF(AND($J137&lt;&gt;"",$J137&gt;0),"Converting: keep",IF($N137&gt;1,"Cannibalising: pick one",IF(AND($F137&lt;&gt;"",$F137&gt;='Legend &amp; Scorecard'!$B$18),"Earning: keep",IF(AND($G137&lt;&gt;"",$G137&gt;=500,$H137&lt;&gt;"",$H137&gt;10),"Ranking badly: update",IF(AND($F137&lt;&gt;"",$F137&lt;'Legend &amp; Scorecard'!$B$19,$G137&lt;&gt;"",$G137&lt;'Legend &amp; Scorecard'!$B$20,$I137&lt;2),"Dead: retire","Review")))))))</f>
        <v/>
      </c>
      <c r="P137" s="15"/>
      <c r="Q137" s="14"/>
      <c r="R137" s="15"/>
      <c r="S137" s="15"/>
      <c r="T137" s="15"/>
      <c r="U137" s="14"/>
    </row>
    <row r="138" customFormat="false" ht="15" hidden="false" customHeight="false" outlineLevel="0" collapsed="false">
      <c r="A138" s="10"/>
      <c r="B138" s="10"/>
      <c r="C138" s="11"/>
      <c r="D138" s="12"/>
      <c r="E138" s="12"/>
      <c r="F138" s="11"/>
      <c r="G138" s="11"/>
      <c r="H138" s="11"/>
      <c r="I138" s="11"/>
      <c r="J138" s="11"/>
      <c r="K138" s="11"/>
      <c r="L138" s="11"/>
      <c r="M138" s="10"/>
      <c r="N138" s="13" t="str">
        <f aca="false">IF($C138="","",COUNTIF($C$5:$C$205,$C138))</f>
        <v/>
      </c>
      <c r="O138" s="11" t="str">
        <f aca="false">IF($A138="","",IF($K138="Yes","Cited: keep",IF(AND($J138&lt;&gt;"",$J138&gt;0),"Converting: keep",IF($N138&gt;1,"Cannibalising: pick one",IF(AND($F138&lt;&gt;"",$F138&gt;='Legend &amp; Scorecard'!$B$18),"Earning: keep",IF(AND($G138&lt;&gt;"",$G138&gt;=500,$H138&lt;&gt;"",$H138&gt;10),"Ranking badly: update",IF(AND($F138&lt;&gt;"",$F138&lt;'Legend &amp; Scorecard'!$B$19,$G138&lt;&gt;"",$G138&lt;'Legend &amp; Scorecard'!$B$20,$I138&lt;2),"Dead: retire","Review")))))))</f>
        <v/>
      </c>
      <c r="P138" s="11"/>
      <c r="Q138" s="10"/>
      <c r="R138" s="11"/>
      <c r="S138" s="11"/>
      <c r="T138" s="11"/>
      <c r="U138" s="10"/>
    </row>
    <row r="139" customFormat="false" ht="15" hidden="false" customHeight="false" outlineLevel="0" collapsed="false">
      <c r="A139" s="14"/>
      <c r="B139" s="14"/>
      <c r="C139" s="15"/>
      <c r="D139" s="16"/>
      <c r="E139" s="16"/>
      <c r="F139" s="15"/>
      <c r="G139" s="15"/>
      <c r="H139" s="15"/>
      <c r="I139" s="15"/>
      <c r="J139" s="15"/>
      <c r="K139" s="15"/>
      <c r="L139" s="15"/>
      <c r="M139" s="14"/>
      <c r="N139" s="17" t="str">
        <f aca="false">IF($C139="","",COUNTIF($C$5:$C$205,$C139))</f>
        <v/>
      </c>
      <c r="O139" s="15" t="str">
        <f aca="false">IF($A139="","",IF($K139="Yes","Cited: keep",IF(AND($J139&lt;&gt;"",$J139&gt;0),"Converting: keep",IF($N139&gt;1,"Cannibalising: pick one",IF(AND($F139&lt;&gt;"",$F139&gt;='Legend &amp; Scorecard'!$B$18),"Earning: keep",IF(AND($G139&lt;&gt;"",$G139&gt;=500,$H139&lt;&gt;"",$H139&gt;10),"Ranking badly: update",IF(AND($F139&lt;&gt;"",$F139&lt;'Legend &amp; Scorecard'!$B$19,$G139&lt;&gt;"",$G139&lt;'Legend &amp; Scorecard'!$B$20,$I139&lt;2),"Dead: retire","Review")))))))</f>
        <v/>
      </c>
      <c r="P139" s="15"/>
      <c r="Q139" s="14"/>
      <c r="R139" s="15"/>
      <c r="S139" s="15"/>
      <c r="T139" s="15"/>
      <c r="U139" s="14"/>
    </row>
    <row r="140" customFormat="false" ht="15" hidden="false" customHeight="false" outlineLevel="0" collapsed="false">
      <c r="A140" s="10"/>
      <c r="B140" s="10"/>
      <c r="C140" s="11"/>
      <c r="D140" s="12"/>
      <c r="E140" s="12"/>
      <c r="F140" s="11"/>
      <c r="G140" s="11"/>
      <c r="H140" s="11"/>
      <c r="I140" s="11"/>
      <c r="J140" s="11"/>
      <c r="K140" s="11"/>
      <c r="L140" s="11"/>
      <c r="M140" s="10"/>
      <c r="N140" s="13" t="str">
        <f aca="false">IF($C140="","",COUNTIF($C$5:$C$205,$C140))</f>
        <v/>
      </c>
      <c r="O140" s="11" t="str">
        <f aca="false">IF($A140="","",IF($K140="Yes","Cited: keep",IF(AND($J140&lt;&gt;"",$J140&gt;0),"Converting: keep",IF($N140&gt;1,"Cannibalising: pick one",IF(AND($F140&lt;&gt;"",$F140&gt;='Legend &amp; Scorecard'!$B$18),"Earning: keep",IF(AND($G140&lt;&gt;"",$G140&gt;=500,$H140&lt;&gt;"",$H140&gt;10),"Ranking badly: update",IF(AND($F140&lt;&gt;"",$F140&lt;'Legend &amp; Scorecard'!$B$19,$G140&lt;&gt;"",$G140&lt;'Legend &amp; Scorecard'!$B$20,$I140&lt;2),"Dead: retire","Review")))))))</f>
        <v/>
      </c>
      <c r="P140" s="11"/>
      <c r="Q140" s="10"/>
      <c r="R140" s="11"/>
      <c r="S140" s="11"/>
      <c r="T140" s="11"/>
      <c r="U140" s="10"/>
    </row>
    <row r="141" customFormat="false" ht="15" hidden="false" customHeight="false" outlineLevel="0" collapsed="false">
      <c r="A141" s="14"/>
      <c r="B141" s="14"/>
      <c r="C141" s="15"/>
      <c r="D141" s="16"/>
      <c r="E141" s="16"/>
      <c r="F141" s="15"/>
      <c r="G141" s="15"/>
      <c r="H141" s="15"/>
      <c r="I141" s="15"/>
      <c r="J141" s="15"/>
      <c r="K141" s="15"/>
      <c r="L141" s="15"/>
      <c r="M141" s="14"/>
      <c r="N141" s="17" t="str">
        <f aca="false">IF($C141="","",COUNTIF($C$5:$C$205,$C141))</f>
        <v/>
      </c>
      <c r="O141" s="15" t="str">
        <f aca="false">IF($A141="","",IF($K141="Yes","Cited: keep",IF(AND($J141&lt;&gt;"",$J141&gt;0),"Converting: keep",IF($N141&gt;1,"Cannibalising: pick one",IF(AND($F141&lt;&gt;"",$F141&gt;='Legend &amp; Scorecard'!$B$18),"Earning: keep",IF(AND($G141&lt;&gt;"",$G141&gt;=500,$H141&lt;&gt;"",$H141&gt;10),"Ranking badly: update",IF(AND($F141&lt;&gt;"",$F141&lt;'Legend &amp; Scorecard'!$B$19,$G141&lt;&gt;"",$G141&lt;'Legend &amp; Scorecard'!$B$20,$I141&lt;2),"Dead: retire","Review")))))))</f>
        <v/>
      </c>
      <c r="P141" s="15"/>
      <c r="Q141" s="14"/>
      <c r="R141" s="15"/>
      <c r="S141" s="15"/>
      <c r="T141" s="15"/>
      <c r="U141" s="14"/>
    </row>
    <row r="142" customFormat="false" ht="15" hidden="false" customHeight="false" outlineLevel="0" collapsed="false">
      <c r="A142" s="10"/>
      <c r="B142" s="10"/>
      <c r="C142" s="11"/>
      <c r="D142" s="12"/>
      <c r="E142" s="12"/>
      <c r="F142" s="11"/>
      <c r="G142" s="11"/>
      <c r="H142" s="11"/>
      <c r="I142" s="11"/>
      <c r="J142" s="11"/>
      <c r="K142" s="11"/>
      <c r="L142" s="11"/>
      <c r="M142" s="10"/>
      <c r="N142" s="13" t="str">
        <f aca="false">IF($C142="","",COUNTIF($C$5:$C$205,$C142))</f>
        <v/>
      </c>
      <c r="O142" s="11" t="str">
        <f aca="false">IF($A142="","",IF($K142="Yes","Cited: keep",IF(AND($J142&lt;&gt;"",$J142&gt;0),"Converting: keep",IF($N142&gt;1,"Cannibalising: pick one",IF(AND($F142&lt;&gt;"",$F142&gt;='Legend &amp; Scorecard'!$B$18),"Earning: keep",IF(AND($G142&lt;&gt;"",$G142&gt;=500,$H142&lt;&gt;"",$H142&gt;10),"Ranking badly: update",IF(AND($F142&lt;&gt;"",$F142&lt;'Legend &amp; Scorecard'!$B$19,$G142&lt;&gt;"",$G142&lt;'Legend &amp; Scorecard'!$B$20,$I142&lt;2),"Dead: retire","Review")))))))</f>
        <v/>
      </c>
      <c r="P142" s="11"/>
      <c r="Q142" s="10"/>
      <c r="R142" s="11"/>
      <c r="S142" s="11"/>
      <c r="T142" s="11"/>
      <c r="U142" s="10"/>
    </row>
    <row r="143" customFormat="false" ht="15" hidden="false" customHeight="false" outlineLevel="0" collapsed="false">
      <c r="A143" s="14"/>
      <c r="B143" s="14"/>
      <c r="C143" s="15"/>
      <c r="D143" s="16"/>
      <c r="E143" s="16"/>
      <c r="F143" s="15"/>
      <c r="G143" s="15"/>
      <c r="H143" s="15"/>
      <c r="I143" s="15"/>
      <c r="J143" s="15"/>
      <c r="K143" s="15"/>
      <c r="L143" s="15"/>
      <c r="M143" s="14"/>
      <c r="N143" s="17" t="str">
        <f aca="false">IF($C143="","",COUNTIF($C$5:$C$205,$C143))</f>
        <v/>
      </c>
      <c r="O143" s="15" t="str">
        <f aca="false">IF($A143="","",IF($K143="Yes","Cited: keep",IF(AND($J143&lt;&gt;"",$J143&gt;0),"Converting: keep",IF($N143&gt;1,"Cannibalising: pick one",IF(AND($F143&lt;&gt;"",$F143&gt;='Legend &amp; Scorecard'!$B$18),"Earning: keep",IF(AND($G143&lt;&gt;"",$G143&gt;=500,$H143&lt;&gt;"",$H143&gt;10),"Ranking badly: update",IF(AND($F143&lt;&gt;"",$F143&lt;'Legend &amp; Scorecard'!$B$19,$G143&lt;&gt;"",$G143&lt;'Legend &amp; Scorecard'!$B$20,$I143&lt;2),"Dead: retire","Review")))))))</f>
        <v/>
      </c>
      <c r="P143" s="15"/>
      <c r="Q143" s="14"/>
      <c r="R143" s="15"/>
      <c r="S143" s="15"/>
      <c r="T143" s="15"/>
      <c r="U143" s="14"/>
    </row>
    <row r="144" customFormat="false" ht="15" hidden="false" customHeight="false" outlineLevel="0" collapsed="false">
      <c r="A144" s="10"/>
      <c r="B144" s="10"/>
      <c r="C144" s="11"/>
      <c r="D144" s="12"/>
      <c r="E144" s="12"/>
      <c r="F144" s="11"/>
      <c r="G144" s="11"/>
      <c r="H144" s="11"/>
      <c r="I144" s="11"/>
      <c r="J144" s="11"/>
      <c r="K144" s="11"/>
      <c r="L144" s="11"/>
      <c r="M144" s="10"/>
      <c r="N144" s="13" t="str">
        <f aca="false">IF($C144="","",COUNTIF($C$5:$C$205,$C144))</f>
        <v/>
      </c>
      <c r="O144" s="11" t="str">
        <f aca="false">IF($A144="","",IF($K144="Yes","Cited: keep",IF(AND($J144&lt;&gt;"",$J144&gt;0),"Converting: keep",IF($N144&gt;1,"Cannibalising: pick one",IF(AND($F144&lt;&gt;"",$F144&gt;='Legend &amp; Scorecard'!$B$18),"Earning: keep",IF(AND($G144&lt;&gt;"",$G144&gt;=500,$H144&lt;&gt;"",$H144&gt;10),"Ranking badly: update",IF(AND($F144&lt;&gt;"",$F144&lt;'Legend &amp; Scorecard'!$B$19,$G144&lt;&gt;"",$G144&lt;'Legend &amp; Scorecard'!$B$20,$I144&lt;2),"Dead: retire","Review")))))))</f>
        <v/>
      </c>
      <c r="P144" s="11"/>
      <c r="Q144" s="10"/>
      <c r="R144" s="11"/>
      <c r="S144" s="11"/>
      <c r="T144" s="11"/>
      <c r="U144" s="10"/>
    </row>
    <row r="145" customFormat="false" ht="15" hidden="false" customHeight="false" outlineLevel="0" collapsed="false">
      <c r="A145" s="14"/>
      <c r="B145" s="14"/>
      <c r="C145" s="15"/>
      <c r="D145" s="16"/>
      <c r="E145" s="16"/>
      <c r="F145" s="15"/>
      <c r="G145" s="15"/>
      <c r="H145" s="15"/>
      <c r="I145" s="15"/>
      <c r="J145" s="15"/>
      <c r="K145" s="15"/>
      <c r="L145" s="15"/>
      <c r="M145" s="14"/>
      <c r="N145" s="17" t="str">
        <f aca="false">IF($C145="","",COUNTIF($C$5:$C$205,$C145))</f>
        <v/>
      </c>
      <c r="O145" s="15" t="str">
        <f aca="false">IF($A145="","",IF($K145="Yes","Cited: keep",IF(AND($J145&lt;&gt;"",$J145&gt;0),"Converting: keep",IF($N145&gt;1,"Cannibalising: pick one",IF(AND($F145&lt;&gt;"",$F145&gt;='Legend &amp; Scorecard'!$B$18),"Earning: keep",IF(AND($G145&lt;&gt;"",$G145&gt;=500,$H145&lt;&gt;"",$H145&gt;10),"Ranking badly: update",IF(AND($F145&lt;&gt;"",$F145&lt;'Legend &amp; Scorecard'!$B$19,$G145&lt;&gt;"",$G145&lt;'Legend &amp; Scorecard'!$B$20,$I145&lt;2),"Dead: retire","Review")))))))</f>
        <v/>
      </c>
      <c r="P145" s="15"/>
      <c r="Q145" s="14"/>
      <c r="R145" s="15"/>
      <c r="S145" s="15"/>
      <c r="T145" s="15"/>
      <c r="U145" s="14"/>
    </row>
    <row r="146" customFormat="false" ht="15" hidden="false" customHeight="false" outlineLevel="0" collapsed="false">
      <c r="A146" s="10"/>
      <c r="B146" s="10"/>
      <c r="C146" s="11"/>
      <c r="D146" s="12"/>
      <c r="E146" s="12"/>
      <c r="F146" s="11"/>
      <c r="G146" s="11"/>
      <c r="H146" s="11"/>
      <c r="I146" s="11"/>
      <c r="J146" s="11"/>
      <c r="K146" s="11"/>
      <c r="L146" s="11"/>
      <c r="M146" s="10"/>
      <c r="N146" s="13" t="str">
        <f aca="false">IF($C146="","",COUNTIF($C$5:$C$205,$C146))</f>
        <v/>
      </c>
      <c r="O146" s="11" t="str">
        <f aca="false">IF($A146="","",IF($K146="Yes","Cited: keep",IF(AND($J146&lt;&gt;"",$J146&gt;0),"Converting: keep",IF($N146&gt;1,"Cannibalising: pick one",IF(AND($F146&lt;&gt;"",$F146&gt;='Legend &amp; Scorecard'!$B$18),"Earning: keep",IF(AND($G146&lt;&gt;"",$G146&gt;=500,$H146&lt;&gt;"",$H146&gt;10),"Ranking badly: update",IF(AND($F146&lt;&gt;"",$F146&lt;'Legend &amp; Scorecard'!$B$19,$G146&lt;&gt;"",$G146&lt;'Legend &amp; Scorecard'!$B$20,$I146&lt;2),"Dead: retire","Review")))))))</f>
        <v/>
      </c>
      <c r="P146" s="11"/>
      <c r="Q146" s="10"/>
      <c r="R146" s="11"/>
      <c r="S146" s="11"/>
      <c r="T146" s="11"/>
      <c r="U146" s="10"/>
    </row>
    <row r="147" customFormat="false" ht="15" hidden="false" customHeight="false" outlineLevel="0" collapsed="false">
      <c r="A147" s="14"/>
      <c r="B147" s="14"/>
      <c r="C147" s="15"/>
      <c r="D147" s="16"/>
      <c r="E147" s="16"/>
      <c r="F147" s="15"/>
      <c r="G147" s="15"/>
      <c r="H147" s="15"/>
      <c r="I147" s="15"/>
      <c r="J147" s="15"/>
      <c r="K147" s="15"/>
      <c r="L147" s="15"/>
      <c r="M147" s="14"/>
      <c r="N147" s="17" t="str">
        <f aca="false">IF($C147="","",COUNTIF($C$5:$C$205,$C147))</f>
        <v/>
      </c>
      <c r="O147" s="15" t="str">
        <f aca="false">IF($A147="","",IF($K147="Yes","Cited: keep",IF(AND($J147&lt;&gt;"",$J147&gt;0),"Converting: keep",IF($N147&gt;1,"Cannibalising: pick one",IF(AND($F147&lt;&gt;"",$F147&gt;='Legend &amp; Scorecard'!$B$18),"Earning: keep",IF(AND($G147&lt;&gt;"",$G147&gt;=500,$H147&lt;&gt;"",$H147&gt;10),"Ranking badly: update",IF(AND($F147&lt;&gt;"",$F147&lt;'Legend &amp; Scorecard'!$B$19,$G147&lt;&gt;"",$G147&lt;'Legend &amp; Scorecard'!$B$20,$I147&lt;2),"Dead: retire","Review")))))))</f>
        <v/>
      </c>
      <c r="P147" s="15"/>
      <c r="Q147" s="14"/>
      <c r="R147" s="15"/>
      <c r="S147" s="15"/>
      <c r="T147" s="15"/>
      <c r="U147" s="14"/>
    </row>
    <row r="148" customFormat="false" ht="15" hidden="false" customHeight="false" outlineLevel="0" collapsed="false">
      <c r="A148" s="10"/>
      <c r="B148" s="10"/>
      <c r="C148" s="11"/>
      <c r="D148" s="12"/>
      <c r="E148" s="12"/>
      <c r="F148" s="11"/>
      <c r="G148" s="11"/>
      <c r="H148" s="11"/>
      <c r="I148" s="11"/>
      <c r="J148" s="11"/>
      <c r="K148" s="11"/>
      <c r="L148" s="11"/>
      <c r="M148" s="10"/>
      <c r="N148" s="13" t="str">
        <f aca="false">IF($C148="","",COUNTIF($C$5:$C$205,$C148))</f>
        <v/>
      </c>
      <c r="O148" s="11" t="str">
        <f aca="false">IF($A148="","",IF($K148="Yes","Cited: keep",IF(AND($J148&lt;&gt;"",$J148&gt;0),"Converting: keep",IF($N148&gt;1,"Cannibalising: pick one",IF(AND($F148&lt;&gt;"",$F148&gt;='Legend &amp; Scorecard'!$B$18),"Earning: keep",IF(AND($G148&lt;&gt;"",$G148&gt;=500,$H148&lt;&gt;"",$H148&gt;10),"Ranking badly: update",IF(AND($F148&lt;&gt;"",$F148&lt;'Legend &amp; Scorecard'!$B$19,$G148&lt;&gt;"",$G148&lt;'Legend &amp; Scorecard'!$B$20,$I148&lt;2),"Dead: retire","Review")))))))</f>
        <v/>
      </c>
      <c r="P148" s="11"/>
      <c r="Q148" s="10"/>
      <c r="R148" s="11"/>
      <c r="S148" s="11"/>
      <c r="T148" s="11"/>
      <c r="U148" s="10"/>
    </row>
    <row r="149" customFormat="false" ht="15" hidden="false" customHeight="false" outlineLevel="0" collapsed="false">
      <c r="A149" s="14"/>
      <c r="B149" s="14"/>
      <c r="C149" s="15"/>
      <c r="D149" s="16"/>
      <c r="E149" s="16"/>
      <c r="F149" s="15"/>
      <c r="G149" s="15"/>
      <c r="H149" s="15"/>
      <c r="I149" s="15"/>
      <c r="J149" s="15"/>
      <c r="K149" s="15"/>
      <c r="L149" s="15"/>
      <c r="M149" s="14"/>
      <c r="N149" s="17" t="str">
        <f aca="false">IF($C149="","",COUNTIF($C$5:$C$205,$C149))</f>
        <v/>
      </c>
      <c r="O149" s="15" t="str">
        <f aca="false">IF($A149="","",IF($K149="Yes","Cited: keep",IF(AND($J149&lt;&gt;"",$J149&gt;0),"Converting: keep",IF($N149&gt;1,"Cannibalising: pick one",IF(AND($F149&lt;&gt;"",$F149&gt;='Legend &amp; Scorecard'!$B$18),"Earning: keep",IF(AND($G149&lt;&gt;"",$G149&gt;=500,$H149&lt;&gt;"",$H149&gt;10),"Ranking badly: update",IF(AND($F149&lt;&gt;"",$F149&lt;'Legend &amp; Scorecard'!$B$19,$G149&lt;&gt;"",$G149&lt;'Legend &amp; Scorecard'!$B$20,$I149&lt;2),"Dead: retire","Review")))))))</f>
        <v/>
      </c>
      <c r="P149" s="15"/>
      <c r="Q149" s="14"/>
      <c r="R149" s="15"/>
      <c r="S149" s="15"/>
      <c r="T149" s="15"/>
      <c r="U149" s="14"/>
    </row>
    <row r="150" customFormat="false" ht="15" hidden="false" customHeight="false" outlineLevel="0" collapsed="false">
      <c r="A150" s="10"/>
      <c r="B150" s="10"/>
      <c r="C150" s="11"/>
      <c r="D150" s="12"/>
      <c r="E150" s="12"/>
      <c r="F150" s="11"/>
      <c r="G150" s="11"/>
      <c r="H150" s="11"/>
      <c r="I150" s="11"/>
      <c r="J150" s="11"/>
      <c r="K150" s="11"/>
      <c r="L150" s="11"/>
      <c r="M150" s="10"/>
      <c r="N150" s="13" t="str">
        <f aca="false">IF($C150="","",COUNTIF($C$5:$C$205,$C150))</f>
        <v/>
      </c>
      <c r="O150" s="11" t="str">
        <f aca="false">IF($A150="","",IF($K150="Yes","Cited: keep",IF(AND($J150&lt;&gt;"",$J150&gt;0),"Converting: keep",IF($N150&gt;1,"Cannibalising: pick one",IF(AND($F150&lt;&gt;"",$F150&gt;='Legend &amp; Scorecard'!$B$18),"Earning: keep",IF(AND($G150&lt;&gt;"",$G150&gt;=500,$H150&lt;&gt;"",$H150&gt;10),"Ranking badly: update",IF(AND($F150&lt;&gt;"",$F150&lt;'Legend &amp; Scorecard'!$B$19,$G150&lt;&gt;"",$G150&lt;'Legend &amp; Scorecard'!$B$20,$I150&lt;2),"Dead: retire","Review")))))))</f>
        <v/>
      </c>
      <c r="P150" s="11"/>
      <c r="Q150" s="10"/>
      <c r="R150" s="11"/>
      <c r="S150" s="11"/>
      <c r="T150" s="11"/>
      <c r="U150" s="10"/>
    </row>
    <row r="151" customFormat="false" ht="15" hidden="false" customHeight="false" outlineLevel="0" collapsed="false">
      <c r="A151" s="14"/>
      <c r="B151" s="14"/>
      <c r="C151" s="15"/>
      <c r="D151" s="16"/>
      <c r="E151" s="16"/>
      <c r="F151" s="15"/>
      <c r="G151" s="15"/>
      <c r="H151" s="15"/>
      <c r="I151" s="15"/>
      <c r="J151" s="15"/>
      <c r="K151" s="15"/>
      <c r="L151" s="15"/>
      <c r="M151" s="14"/>
      <c r="N151" s="17" t="str">
        <f aca="false">IF($C151="","",COUNTIF($C$5:$C$205,$C151))</f>
        <v/>
      </c>
      <c r="O151" s="15" t="str">
        <f aca="false">IF($A151="","",IF($K151="Yes","Cited: keep",IF(AND($J151&lt;&gt;"",$J151&gt;0),"Converting: keep",IF($N151&gt;1,"Cannibalising: pick one",IF(AND($F151&lt;&gt;"",$F151&gt;='Legend &amp; Scorecard'!$B$18),"Earning: keep",IF(AND($G151&lt;&gt;"",$G151&gt;=500,$H151&lt;&gt;"",$H151&gt;10),"Ranking badly: update",IF(AND($F151&lt;&gt;"",$F151&lt;'Legend &amp; Scorecard'!$B$19,$G151&lt;&gt;"",$G151&lt;'Legend &amp; Scorecard'!$B$20,$I151&lt;2),"Dead: retire","Review")))))))</f>
        <v/>
      </c>
      <c r="P151" s="15"/>
      <c r="Q151" s="14"/>
      <c r="R151" s="15"/>
      <c r="S151" s="15"/>
      <c r="T151" s="15"/>
      <c r="U151" s="14"/>
    </row>
    <row r="152" customFormat="false" ht="15" hidden="false" customHeight="false" outlineLevel="0" collapsed="false">
      <c r="A152" s="10"/>
      <c r="B152" s="10"/>
      <c r="C152" s="11"/>
      <c r="D152" s="12"/>
      <c r="E152" s="12"/>
      <c r="F152" s="11"/>
      <c r="G152" s="11"/>
      <c r="H152" s="11"/>
      <c r="I152" s="11"/>
      <c r="J152" s="11"/>
      <c r="K152" s="11"/>
      <c r="L152" s="11"/>
      <c r="M152" s="10"/>
      <c r="N152" s="13" t="str">
        <f aca="false">IF($C152="","",COUNTIF($C$5:$C$205,$C152))</f>
        <v/>
      </c>
      <c r="O152" s="11" t="str">
        <f aca="false">IF($A152="","",IF($K152="Yes","Cited: keep",IF(AND($J152&lt;&gt;"",$J152&gt;0),"Converting: keep",IF($N152&gt;1,"Cannibalising: pick one",IF(AND($F152&lt;&gt;"",$F152&gt;='Legend &amp; Scorecard'!$B$18),"Earning: keep",IF(AND($G152&lt;&gt;"",$G152&gt;=500,$H152&lt;&gt;"",$H152&gt;10),"Ranking badly: update",IF(AND($F152&lt;&gt;"",$F152&lt;'Legend &amp; Scorecard'!$B$19,$G152&lt;&gt;"",$G152&lt;'Legend &amp; Scorecard'!$B$20,$I152&lt;2),"Dead: retire","Review")))))))</f>
        <v/>
      </c>
      <c r="P152" s="11"/>
      <c r="Q152" s="10"/>
      <c r="R152" s="11"/>
      <c r="S152" s="11"/>
      <c r="T152" s="11"/>
      <c r="U152" s="10"/>
    </row>
    <row r="153" customFormat="false" ht="15" hidden="false" customHeight="false" outlineLevel="0" collapsed="false">
      <c r="A153" s="14"/>
      <c r="B153" s="14"/>
      <c r="C153" s="15"/>
      <c r="D153" s="16"/>
      <c r="E153" s="16"/>
      <c r="F153" s="15"/>
      <c r="G153" s="15"/>
      <c r="H153" s="15"/>
      <c r="I153" s="15"/>
      <c r="J153" s="15"/>
      <c r="K153" s="15"/>
      <c r="L153" s="15"/>
      <c r="M153" s="14"/>
      <c r="N153" s="17" t="str">
        <f aca="false">IF($C153="","",COUNTIF($C$5:$C$205,$C153))</f>
        <v/>
      </c>
      <c r="O153" s="15" t="str">
        <f aca="false">IF($A153="","",IF($K153="Yes","Cited: keep",IF(AND($J153&lt;&gt;"",$J153&gt;0),"Converting: keep",IF($N153&gt;1,"Cannibalising: pick one",IF(AND($F153&lt;&gt;"",$F153&gt;='Legend &amp; Scorecard'!$B$18),"Earning: keep",IF(AND($G153&lt;&gt;"",$G153&gt;=500,$H153&lt;&gt;"",$H153&gt;10),"Ranking badly: update",IF(AND($F153&lt;&gt;"",$F153&lt;'Legend &amp; Scorecard'!$B$19,$G153&lt;&gt;"",$G153&lt;'Legend &amp; Scorecard'!$B$20,$I153&lt;2),"Dead: retire","Review")))))))</f>
        <v/>
      </c>
      <c r="P153" s="15"/>
      <c r="Q153" s="14"/>
      <c r="R153" s="15"/>
      <c r="S153" s="15"/>
      <c r="T153" s="15"/>
      <c r="U153" s="14"/>
    </row>
    <row r="154" customFormat="false" ht="15" hidden="false" customHeight="false" outlineLevel="0" collapsed="false">
      <c r="A154" s="10"/>
      <c r="B154" s="10"/>
      <c r="C154" s="11"/>
      <c r="D154" s="12"/>
      <c r="E154" s="12"/>
      <c r="F154" s="11"/>
      <c r="G154" s="11"/>
      <c r="H154" s="11"/>
      <c r="I154" s="11"/>
      <c r="J154" s="11"/>
      <c r="K154" s="11"/>
      <c r="L154" s="11"/>
      <c r="M154" s="10"/>
      <c r="N154" s="13" t="str">
        <f aca="false">IF($C154="","",COUNTIF($C$5:$C$205,$C154))</f>
        <v/>
      </c>
      <c r="O154" s="11" t="str">
        <f aca="false">IF($A154="","",IF($K154="Yes","Cited: keep",IF(AND($J154&lt;&gt;"",$J154&gt;0),"Converting: keep",IF($N154&gt;1,"Cannibalising: pick one",IF(AND($F154&lt;&gt;"",$F154&gt;='Legend &amp; Scorecard'!$B$18),"Earning: keep",IF(AND($G154&lt;&gt;"",$G154&gt;=500,$H154&lt;&gt;"",$H154&gt;10),"Ranking badly: update",IF(AND($F154&lt;&gt;"",$F154&lt;'Legend &amp; Scorecard'!$B$19,$G154&lt;&gt;"",$G154&lt;'Legend &amp; Scorecard'!$B$20,$I154&lt;2),"Dead: retire","Review")))))))</f>
        <v/>
      </c>
      <c r="P154" s="11"/>
      <c r="Q154" s="10"/>
      <c r="R154" s="11"/>
      <c r="S154" s="11"/>
      <c r="T154" s="11"/>
      <c r="U154" s="10"/>
    </row>
    <row r="155" customFormat="false" ht="15" hidden="false" customHeight="false" outlineLevel="0" collapsed="false">
      <c r="A155" s="14"/>
      <c r="B155" s="14"/>
      <c r="C155" s="15"/>
      <c r="D155" s="16"/>
      <c r="E155" s="16"/>
      <c r="F155" s="15"/>
      <c r="G155" s="15"/>
      <c r="H155" s="15"/>
      <c r="I155" s="15"/>
      <c r="J155" s="15"/>
      <c r="K155" s="15"/>
      <c r="L155" s="15"/>
      <c r="M155" s="14"/>
      <c r="N155" s="17" t="str">
        <f aca="false">IF($C155="","",COUNTIF($C$5:$C$205,$C155))</f>
        <v/>
      </c>
      <c r="O155" s="15" t="str">
        <f aca="false">IF($A155="","",IF($K155="Yes","Cited: keep",IF(AND($J155&lt;&gt;"",$J155&gt;0),"Converting: keep",IF($N155&gt;1,"Cannibalising: pick one",IF(AND($F155&lt;&gt;"",$F155&gt;='Legend &amp; Scorecard'!$B$18),"Earning: keep",IF(AND($G155&lt;&gt;"",$G155&gt;=500,$H155&lt;&gt;"",$H155&gt;10),"Ranking badly: update",IF(AND($F155&lt;&gt;"",$F155&lt;'Legend &amp; Scorecard'!$B$19,$G155&lt;&gt;"",$G155&lt;'Legend &amp; Scorecard'!$B$20,$I155&lt;2),"Dead: retire","Review")))))))</f>
        <v/>
      </c>
      <c r="P155" s="15"/>
      <c r="Q155" s="14"/>
      <c r="R155" s="15"/>
      <c r="S155" s="15"/>
      <c r="T155" s="15"/>
      <c r="U155" s="14"/>
    </row>
    <row r="156" customFormat="false" ht="15" hidden="false" customHeight="false" outlineLevel="0" collapsed="false">
      <c r="A156" s="10"/>
      <c r="B156" s="10"/>
      <c r="C156" s="11"/>
      <c r="D156" s="12"/>
      <c r="E156" s="12"/>
      <c r="F156" s="11"/>
      <c r="G156" s="11"/>
      <c r="H156" s="11"/>
      <c r="I156" s="11"/>
      <c r="J156" s="11"/>
      <c r="K156" s="11"/>
      <c r="L156" s="11"/>
      <c r="M156" s="10"/>
      <c r="N156" s="13" t="str">
        <f aca="false">IF($C156="","",COUNTIF($C$5:$C$205,$C156))</f>
        <v/>
      </c>
      <c r="O156" s="11" t="str">
        <f aca="false">IF($A156="","",IF($K156="Yes","Cited: keep",IF(AND($J156&lt;&gt;"",$J156&gt;0),"Converting: keep",IF($N156&gt;1,"Cannibalising: pick one",IF(AND($F156&lt;&gt;"",$F156&gt;='Legend &amp; Scorecard'!$B$18),"Earning: keep",IF(AND($G156&lt;&gt;"",$G156&gt;=500,$H156&lt;&gt;"",$H156&gt;10),"Ranking badly: update",IF(AND($F156&lt;&gt;"",$F156&lt;'Legend &amp; Scorecard'!$B$19,$G156&lt;&gt;"",$G156&lt;'Legend &amp; Scorecard'!$B$20,$I156&lt;2),"Dead: retire","Review")))))))</f>
        <v/>
      </c>
      <c r="P156" s="11"/>
      <c r="Q156" s="10"/>
      <c r="R156" s="11"/>
      <c r="S156" s="11"/>
      <c r="T156" s="11"/>
      <c r="U156" s="10"/>
    </row>
    <row r="157" customFormat="false" ht="15" hidden="false" customHeight="false" outlineLevel="0" collapsed="false">
      <c r="A157" s="14"/>
      <c r="B157" s="14"/>
      <c r="C157" s="15"/>
      <c r="D157" s="16"/>
      <c r="E157" s="16"/>
      <c r="F157" s="15"/>
      <c r="G157" s="15"/>
      <c r="H157" s="15"/>
      <c r="I157" s="15"/>
      <c r="J157" s="15"/>
      <c r="K157" s="15"/>
      <c r="L157" s="15"/>
      <c r="M157" s="14"/>
      <c r="N157" s="17" t="str">
        <f aca="false">IF($C157="","",COUNTIF($C$5:$C$205,$C157))</f>
        <v/>
      </c>
      <c r="O157" s="15" t="str">
        <f aca="false">IF($A157="","",IF($K157="Yes","Cited: keep",IF(AND($J157&lt;&gt;"",$J157&gt;0),"Converting: keep",IF($N157&gt;1,"Cannibalising: pick one",IF(AND($F157&lt;&gt;"",$F157&gt;='Legend &amp; Scorecard'!$B$18),"Earning: keep",IF(AND($G157&lt;&gt;"",$G157&gt;=500,$H157&lt;&gt;"",$H157&gt;10),"Ranking badly: update",IF(AND($F157&lt;&gt;"",$F157&lt;'Legend &amp; Scorecard'!$B$19,$G157&lt;&gt;"",$G157&lt;'Legend &amp; Scorecard'!$B$20,$I157&lt;2),"Dead: retire","Review")))))))</f>
        <v/>
      </c>
      <c r="P157" s="15"/>
      <c r="Q157" s="14"/>
      <c r="R157" s="15"/>
      <c r="S157" s="15"/>
      <c r="T157" s="15"/>
      <c r="U157" s="14"/>
    </row>
    <row r="158" customFormat="false" ht="15" hidden="false" customHeight="false" outlineLevel="0" collapsed="false">
      <c r="A158" s="10"/>
      <c r="B158" s="10"/>
      <c r="C158" s="11"/>
      <c r="D158" s="12"/>
      <c r="E158" s="12"/>
      <c r="F158" s="11"/>
      <c r="G158" s="11"/>
      <c r="H158" s="11"/>
      <c r="I158" s="11"/>
      <c r="J158" s="11"/>
      <c r="K158" s="11"/>
      <c r="L158" s="11"/>
      <c r="M158" s="10"/>
      <c r="N158" s="13" t="str">
        <f aca="false">IF($C158="","",COUNTIF($C$5:$C$205,$C158))</f>
        <v/>
      </c>
      <c r="O158" s="11" t="str">
        <f aca="false">IF($A158="","",IF($K158="Yes","Cited: keep",IF(AND($J158&lt;&gt;"",$J158&gt;0),"Converting: keep",IF($N158&gt;1,"Cannibalising: pick one",IF(AND($F158&lt;&gt;"",$F158&gt;='Legend &amp; Scorecard'!$B$18),"Earning: keep",IF(AND($G158&lt;&gt;"",$G158&gt;=500,$H158&lt;&gt;"",$H158&gt;10),"Ranking badly: update",IF(AND($F158&lt;&gt;"",$F158&lt;'Legend &amp; Scorecard'!$B$19,$G158&lt;&gt;"",$G158&lt;'Legend &amp; Scorecard'!$B$20,$I158&lt;2),"Dead: retire","Review")))))))</f>
        <v/>
      </c>
      <c r="P158" s="11"/>
      <c r="Q158" s="10"/>
      <c r="R158" s="11"/>
      <c r="S158" s="11"/>
      <c r="T158" s="11"/>
      <c r="U158" s="10"/>
    </row>
    <row r="159" customFormat="false" ht="15" hidden="false" customHeight="false" outlineLevel="0" collapsed="false">
      <c r="A159" s="14"/>
      <c r="B159" s="14"/>
      <c r="C159" s="15"/>
      <c r="D159" s="16"/>
      <c r="E159" s="16"/>
      <c r="F159" s="15"/>
      <c r="G159" s="15"/>
      <c r="H159" s="15"/>
      <c r="I159" s="15"/>
      <c r="J159" s="15"/>
      <c r="K159" s="15"/>
      <c r="L159" s="15"/>
      <c r="M159" s="14"/>
      <c r="N159" s="17" t="str">
        <f aca="false">IF($C159="","",COUNTIF($C$5:$C$205,$C159))</f>
        <v/>
      </c>
      <c r="O159" s="15" t="str">
        <f aca="false">IF($A159="","",IF($K159="Yes","Cited: keep",IF(AND($J159&lt;&gt;"",$J159&gt;0),"Converting: keep",IF($N159&gt;1,"Cannibalising: pick one",IF(AND($F159&lt;&gt;"",$F159&gt;='Legend &amp; Scorecard'!$B$18),"Earning: keep",IF(AND($G159&lt;&gt;"",$G159&gt;=500,$H159&lt;&gt;"",$H159&gt;10),"Ranking badly: update",IF(AND($F159&lt;&gt;"",$F159&lt;'Legend &amp; Scorecard'!$B$19,$G159&lt;&gt;"",$G159&lt;'Legend &amp; Scorecard'!$B$20,$I159&lt;2),"Dead: retire","Review")))))))</f>
        <v/>
      </c>
      <c r="P159" s="15"/>
      <c r="Q159" s="14"/>
      <c r="R159" s="15"/>
      <c r="S159" s="15"/>
      <c r="T159" s="15"/>
      <c r="U159" s="14"/>
    </row>
    <row r="160" customFormat="false" ht="15" hidden="false" customHeight="false" outlineLevel="0" collapsed="false">
      <c r="A160" s="10"/>
      <c r="B160" s="10"/>
      <c r="C160" s="11"/>
      <c r="D160" s="12"/>
      <c r="E160" s="12"/>
      <c r="F160" s="11"/>
      <c r="G160" s="11"/>
      <c r="H160" s="11"/>
      <c r="I160" s="11"/>
      <c r="J160" s="11"/>
      <c r="K160" s="11"/>
      <c r="L160" s="11"/>
      <c r="M160" s="10"/>
      <c r="N160" s="13" t="str">
        <f aca="false">IF($C160="","",COUNTIF($C$5:$C$205,$C160))</f>
        <v/>
      </c>
      <c r="O160" s="11" t="str">
        <f aca="false">IF($A160="","",IF($K160="Yes","Cited: keep",IF(AND($J160&lt;&gt;"",$J160&gt;0),"Converting: keep",IF($N160&gt;1,"Cannibalising: pick one",IF(AND($F160&lt;&gt;"",$F160&gt;='Legend &amp; Scorecard'!$B$18),"Earning: keep",IF(AND($G160&lt;&gt;"",$G160&gt;=500,$H160&lt;&gt;"",$H160&gt;10),"Ranking badly: update",IF(AND($F160&lt;&gt;"",$F160&lt;'Legend &amp; Scorecard'!$B$19,$G160&lt;&gt;"",$G160&lt;'Legend &amp; Scorecard'!$B$20,$I160&lt;2),"Dead: retire","Review")))))))</f>
        <v/>
      </c>
      <c r="P160" s="11"/>
      <c r="Q160" s="10"/>
      <c r="R160" s="11"/>
      <c r="S160" s="11"/>
      <c r="T160" s="11"/>
      <c r="U160" s="10"/>
    </row>
    <row r="161" customFormat="false" ht="15" hidden="false" customHeight="false" outlineLevel="0" collapsed="false">
      <c r="A161" s="14"/>
      <c r="B161" s="14"/>
      <c r="C161" s="15"/>
      <c r="D161" s="16"/>
      <c r="E161" s="16"/>
      <c r="F161" s="15"/>
      <c r="G161" s="15"/>
      <c r="H161" s="15"/>
      <c r="I161" s="15"/>
      <c r="J161" s="15"/>
      <c r="K161" s="15"/>
      <c r="L161" s="15"/>
      <c r="M161" s="14"/>
      <c r="N161" s="17" t="str">
        <f aca="false">IF($C161="","",COUNTIF($C$5:$C$205,$C161))</f>
        <v/>
      </c>
      <c r="O161" s="15" t="str">
        <f aca="false">IF($A161="","",IF($K161="Yes","Cited: keep",IF(AND($J161&lt;&gt;"",$J161&gt;0),"Converting: keep",IF($N161&gt;1,"Cannibalising: pick one",IF(AND($F161&lt;&gt;"",$F161&gt;='Legend &amp; Scorecard'!$B$18),"Earning: keep",IF(AND($G161&lt;&gt;"",$G161&gt;=500,$H161&lt;&gt;"",$H161&gt;10),"Ranking badly: update",IF(AND($F161&lt;&gt;"",$F161&lt;'Legend &amp; Scorecard'!$B$19,$G161&lt;&gt;"",$G161&lt;'Legend &amp; Scorecard'!$B$20,$I161&lt;2),"Dead: retire","Review")))))))</f>
        <v/>
      </c>
      <c r="P161" s="15"/>
      <c r="Q161" s="14"/>
      <c r="R161" s="15"/>
      <c r="S161" s="15"/>
      <c r="T161" s="15"/>
      <c r="U161" s="14"/>
    </row>
    <row r="162" customFormat="false" ht="15" hidden="false" customHeight="false" outlineLevel="0" collapsed="false">
      <c r="A162" s="10"/>
      <c r="B162" s="10"/>
      <c r="C162" s="11"/>
      <c r="D162" s="12"/>
      <c r="E162" s="12"/>
      <c r="F162" s="11"/>
      <c r="G162" s="11"/>
      <c r="H162" s="11"/>
      <c r="I162" s="11"/>
      <c r="J162" s="11"/>
      <c r="K162" s="11"/>
      <c r="L162" s="11"/>
      <c r="M162" s="10"/>
      <c r="N162" s="13" t="str">
        <f aca="false">IF($C162="","",COUNTIF($C$5:$C$205,$C162))</f>
        <v/>
      </c>
      <c r="O162" s="11" t="str">
        <f aca="false">IF($A162="","",IF($K162="Yes","Cited: keep",IF(AND($J162&lt;&gt;"",$J162&gt;0),"Converting: keep",IF($N162&gt;1,"Cannibalising: pick one",IF(AND($F162&lt;&gt;"",$F162&gt;='Legend &amp; Scorecard'!$B$18),"Earning: keep",IF(AND($G162&lt;&gt;"",$G162&gt;=500,$H162&lt;&gt;"",$H162&gt;10),"Ranking badly: update",IF(AND($F162&lt;&gt;"",$F162&lt;'Legend &amp; Scorecard'!$B$19,$G162&lt;&gt;"",$G162&lt;'Legend &amp; Scorecard'!$B$20,$I162&lt;2),"Dead: retire","Review")))))))</f>
        <v/>
      </c>
      <c r="P162" s="11"/>
      <c r="Q162" s="10"/>
      <c r="R162" s="11"/>
      <c r="S162" s="11"/>
      <c r="T162" s="11"/>
      <c r="U162" s="10"/>
    </row>
    <row r="163" customFormat="false" ht="15" hidden="false" customHeight="false" outlineLevel="0" collapsed="false">
      <c r="A163" s="14"/>
      <c r="B163" s="14"/>
      <c r="C163" s="15"/>
      <c r="D163" s="16"/>
      <c r="E163" s="16"/>
      <c r="F163" s="15"/>
      <c r="G163" s="15"/>
      <c r="H163" s="15"/>
      <c r="I163" s="15"/>
      <c r="J163" s="15"/>
      <c r="K163" s="15"/>
      <c r="L163" s="15"/>
      <c r="M163" s="14"/>
      <c r="N163" s="17" t="str">
        <f aca="false">IF($C163="","",COUNTIF($C$5:$C$205,$C163))</f>
        <v/>
      </c>
      <c r="O163" s="15" t="str">
        <f aca="false">IF($A163="","",IF($K163="Yes","Cited: keep",IF(AND($J163&lt;&gt;"",$J163&gt;0),"Converting: keep",IF($N163&gt;1,"Cannibalising: pick one",IF(AND($F163&lt;&gt;"",$F163&gt;='Legend &amp; Scorecard'!$B$18),"Earning: keep",IF(AND($G163&lt;&gt;"",$G163&gt;=500,$H163&lt;&gt;"",$H163&gt;10),"Ranking badly: update",IF(AND($F163&lt;&gt;"",$F163&lt;'Legend &amp; Scorecard'!$B$19,$G163&lt;&gt;"",$G163&lt;'Legend &amp; Scorecard'!$B$20,$I163&lt;2),"Dead: retire","Review")))))))</f>
        <v/>
      </c>
      <c r="P163" s="15"/>
      <c r="Q163" s="14"/>
      <c r="R163" s="15"/>
      <c r="S163" s="15"/>
      <c r="T163" s="15"/>
      <c r="U163" s="14"/>
    </row>
    <row r="164" customFormat="false" ht="15" hidden="false" customHeight="false" outlineLevel="0" collapsed="false">
      <c r="A164" s="10"/>
      <c r="B164" s="10"/>
      <c r="C164" s="11"/>
      <c r="D164" s="12"/>
      <c r="E164" s="12"/>
      <c r="F164" s="11"/>
      <c r="G164" s="11"/>
      <c r="H164" s="11"/>
      <c r="I164" s="11"/>
      <c r="J164" s="11"/>
      <c r="K164" s="11"/>
      <c r="L164" s="11"/>
      <c r="M164" s="10"/>
      <c r="N164" s="13" t="str">
        <f aca="false">IF($C164="","",COUNTIF($C$5:$C$205,$C164))</f>
        <v/>
      </c>
      <c r="O164" s="11" t="str">
        <f aca="false">IF($A164="","",IF($K164="Yes","Cited: keep",IF(AND($J164&lt;&gt;"",$J164&gt;0),"Converting: keep",IF($N164&gt;1,"Cannibalising: pick one",IF(AND($F164&lt;&gt;"",$F164&gt;='Legend &amp; Scorecard'!$B$18),"Earning: keep",IF(AND($G164&lt;&gt;"",$G164&gt;=500,$H164&lt;&gt;"",$H164&gt;10),"Ranking badly: update",IF(AND($F164&lt;&gt;"",$F164&lt;'Legend &amp; Scorecard'!$B$19,$G164&lt;&gt;"",$G164&lt;'Legend &amp; Scorecard'!$B$20,$I164&lt;2),"Dead: retire","Review")))))))</f>
        <v/>
      </c>
      <c r="P164" s="11"/>
      <c r="Q164" s="10"/>
      <c r="R164" s="11"/>
      <c r="S164" s="11"/>
      <c r="T164" s="11"/>
      <c r="U164" s="10"/>
    </row>
    <row r="165" customFormat="false" ht="15" hidden="false" customHeight="false" outlineLevel="0" collapsed="false">
      <c r="A165" s="14"/>
      <c r="B165" s="14"/>
      <c r="C165" s="15"/>
      <c r="D165" s="16"/>
      <c r="E165" s="16"/>
      <c r="F165" s="15"/>
      <c r="G165" s="15"/>
      <c r="H165" s="15"/>
      <c r="I165" s="15"/>
      <c r="J165" s="15"/>
      <c r="K165" s="15"/>
      <c r="L165" s="15"/>
      <c r="M165" s="14"/>
      <c r="N165" s="17" t="str">
        <f aca="false">IF($C165="","",COUNTIF($C$5:$C$205,$C165))</f>
        <v/>
      </c>
      <c r="O165" s="15" t="str">
        <f aca="false">IF($A165="","",IF($K165="Yes","Cited: keep",IF(AND($J165&lt;&gt;"",$J165&gt;0),"Converting: keep",IF($N165&gt;1,"Cannibalising: pick one",IF(AND($F165&lt;&gt;"",$F165&gt;='Legend &amp; Scorecard'!$B$18),"Earning: keep",IF(AND($G165&lt;&gt;"",$G165&gt;=500,$H165&lt;&gt;"",$H165&gt;10),"Ranking badly: update",IF(AND($F165&lt;&gt;"",$F165&lt;'Legend &amp; Scorecard'!$B$19,$G165&lt;&gt;"",$G165&lt;'Legend &amp; Scorecard'!$B$20,$I165&lt;2),"Dead: retire","Review")))))))</f>
        <v/>
      </c>
      <c r="P165" s="15"/>
      <c r="Q165" s="14"/>
      <c r="R165" s="15"/>
      <c r="S165" s="15"/>
      <c r="T165" s="15"/>
      <c r="U165" s="14"/>
    </row>
    <row r="166" customFormat="false" ht="15" hidden="false" customHeight="false" outlineLevel="0" collapsed="false">
      <c r="A166" s="10"/>
      <c r="B166" s="10"/>
      <c r="C166" s="11"/>
      <c r="D166" s="12"/>
      <c r="E166" s="12"/>
      <c r="F166" s="11"/>
      <c r="G166" s="11"/>
      <c r="H166" s="11"/>
      <c r="I166" s="11"/>
      <c r="J166" s="11"/>
      <c r="K166" s="11"/>
      <c r="L166" s="11"/>
      <c r="M166" s="10"/>
      <c r="N166" s="13" t="str">
        <f aca="false">IF($C166="","",COUNTIF($C$5:$C$205,$C166))</f>
        <v/>
      </c>
      <c r="O166" s="11" t="str">
        <f aca="false">IF($A166="","",IF($K166="Yes","Cited: keep",IF(AND($J166&lt;&gt;"",$J166&gt;0),"Converting: keep",IF($N166&gt;1,"Cannibalising: pick one",IF(AND($F166&lt;&gt;"",$F166&gt;='Legend &amp; Scorecard'!$B$18),"Earning: keep",IF(AND($G166&lt;&gt;"",$G166&gt;=500,$H166&lt;&gt;"",$H166&gt;10),"Ranking badly: update",IF(AND($F166&lt;&gt;"",$F166&lt;'Legend &amp; Scorecard'!$B$19,$G166&lt;&gt;"",$G166&lt;'Legend &amp; Scorecard'!$B$20,$I166&lt;2),"Dead: retire","Review")))))))</f>
        <v/>
      </c>
      <c r="P166" s="11"/>
      <c r="Q166" s="10"/>
      <c r="R166" s="11"/>
      <c r="S166" s="11"/>
      <c r="T166" s="11"/>
      <c r="U166" s="10"/>
    </row>
    <row r="167" customFormat="false" ht="15" hidden="false" customHeight="false" outlineLevel="0" collapsed="false">
      <c r="A167" s="14"/>
      <c r="B167" s="14"/>
      <c r="C167" s="15"/>
      <c r="D167" s="16"/>
      <c r="E167" s="16"/>
      <c r="F167" s="15"/>
      <c r="G167" s="15"/>
      <c r="H167" s="15"/>
      <c r="I167" s="15"/>
      <c r="J167" s="15"/>
      <c r="K167" s="15"/>
      <c r="L167" s="15"/>
      <c r="M167" s="14"/>
      <c r="N167" s="17" t="str">
        <f aca="false">IF($C167="","",COUNTIF($C$5:$C$205,$C167))</f>
        <v/>
      </c>
      <c r="O167" s="15" t="str">
        <f aca="false">IF($A167="","",IF($K167="Yes","Cited: keep",IF(AND($J167&lt;&gt;"",$J167&gt;0),"Converting: keep",IF($N167&gt;1,"Cannibalising: pick one",IF(AND($F167&lt;&gt;"",$F167&gt;='Legend &amp; Scorecard'!$B$18),"Earning: keep",IF(AND($G167&lt;&gt;"",$G167&gt;=500,$H167&lt;&gt;"",$H167&gt;10),"Ranking badly: update",IF(AND($F167&lt;&gt;"",$F167&lt;'Legend &amp; Scorecard'!$B$19,$G167&lt;&gt;"",$G167&lt;'Legend &amp; Scorecard'!$B$20,$I167&lt;2),"Dead: retire","Review")))))))</f>
        <v/>
      </c>
      <c r="P167" s="15"/>
      <c r="Q167" s="14"/>
      <c r="R167" s="15"/>
      <c r="S167" s="15"/>
      <c r="T167" s="15"/>
      <c r="U167" s="14"/>
    </row>
    <row r="168" customFormat="false" ht="15" hidden="false" customHeight="false" outlineLevel="0" collapsed="false">
      <c r="A168" s="10"/>
      <c r="B168" s="10"/>
      <c r="C168" s="11"/>
      <c r="D168" s="12"/>
      <c r="E168" s="12"/>
      <c r="F168" s="11"/>
      <c r="G168" s="11"/>
      <c r="H168" s="11"/>
      <c r="I168" s="11"/>
      <c r="J168" s="11"/>
      <c r="K168" s="11"/>
      <c r="L168" s="11"/>
      <c r="M168" s="10"/>
      <c r="N168" s="13" t="str">
        <f aca="false">IF($C168="","",COUNTIF($C$5:$C$205,$C168))</f>
        <v/>
      </c>
      <c r="O168" s="11" t="str">
        <f aca="false">IF($A168="","",IF($K168="Yes","Cited: keep",IF(AND($J168&lt;&gt;"",$J168&gt;0),"Converting: keep",IF($N168&gt;1,"Cannibalising: pick one",IF(AND($F168&lt;&gt;"",$F168&gt;='Legend &amp; Scorecard'!$B$18),"Earning: keep",IF(AND($G168&lt;&gt;"",$G168&gt;=500,$H168&lt;&gt;"",$H168&gt;10),"Ranking badly: update",IF(AND($F168&lt;&gt;"",$F168&lt;'Legend &amp; Scorecard'!$B$19,$G168&lt;&gt;"",$G168&lt;'Legend &amp; Scorecard'!$B$20,$I168&lt;2),"Dead: retire","Review")))))))</f>
        <v/>
      </c>
      <c r="P168" s="11"/>
      <c r="Q168" s="10"/>
      <c r="R168" s="11"/>
      <c r="S168" s="11"/>
      <c r="T168" s="11"/>
      <c r="U168" s="10"/>
    </row>
    <row r="169" customFormat="false" ht="15" hidden="false" customHeight="false" outlineLevel="0" collapsed="false">
      <c r="A169" s="14"/>
      <c r="B169" s="14"/>
      <c r="C169" s="15"/>
      <c r="D169" s="16"/>
      <c r="E169" s="16"/>
      <c r="F169" s="15"/>
      <c r="G169" s="15"/>
      <c r="H169" s="15"/>
      <c r="I169" s="15"/>
      <c r="J169" s="15"/>
      <c r="K169" s="15"/>
      <c r="L169" s="15"/>
      <c r="M169" s="14"/>
      <c r="N169" s="17" t="str">
        <f aca="false">IF($C169="","",COUNTIF($C$5:$C$205,$C169))</f>
        <v/>
      </c>
      <c r="O169" s="15" t="str">
        <f aca="false">IF($A169="","",IF($K169="Yes","Cited: keep",IF(AND($J169&lt;&gt;"",$J169&gt;0),"Converting: keep",IF($N169&gt;1,"Cannibalising: pick one",IF(AND($F169&lt;&gt;"",$F169&gt;='Legend &amp; Scorecard'!$B$18),"Earning: keep",IF(AND($G169&lt;&gt;"",$G169&gt;=500,$H169&lt;&gt;"",$H169&gt;10),"Ranking badly: update",IF(AND($F169&lt;&gt;"",$F169&lt;'Legend &amp; Scorecard'!$B$19,$G169&lt;&gt;"",$G169&lt;'Legend &amp; Scorecard'!$B$20,$I169&lt;2),"Dead: retire","Review")))))))</f>
        <v/>
      </c>
      <c r="P169" s="15"/>
      <c r="Q169" s="14"/>
      <c r="R169" s="15"/>
      <c r="S169" s="15"/>
      <c r="T169" s="15"/>
      <c r="U169" s="14"/>
    </row>
    <row r="170" customFormat="false" ht="15" hidden="false" customHeight="false" outlineLevel="0" collapsed="false">
      <c r="A170" s="10"/>
      <c r="B170" s="10"/>
      <c r="C170" s="11"/>
      <c r="D170" s="12"/>
      <c r="E170" s="12"/>
      <c r="F170" s="11"/>
      <c r="G170" s="11"/>
      <c r="H170" s="11"/>
      <c r="I170" s="11"/>
      <c r="J170" s="11"/>
      <c r="K170" s="11"/>
      <c r="L170" s="11"/>
      <c r="M170" s="10"/>
      <c r="N170" s="13" t="str">
        <f aca="false">IF($C170="","",COUNTIF($C$5:$C$205,$C170))</f>
        <v/>
      </c>
      <c r="O170" s="11" t="str">
        <f aca="false">IF($A170="","",IF($K170="Yes","Cited: keep",IF(AND($J170&lt;&gt;"",$J170&gt;0),"Converting: keep",IF($N170&gt;1,"Cannibalising: pick one",IF(AND($F170&lt;&gt;"",$F170&gt;='Legend &amp; Scorecard'!$B$18),"Earning: keep",IF(AND($G170&lt;&gt;"",$G170&gt;=500,$H170&lt;&gt;"",$H170&gt;10),"Ranking badly: update",IF(AND($F170&lt;&gt;"",$F170&lt;'Legend &amp; Scorecard'!$B$19,$G170&lt;&gt;"",$G170&lt;'Legend &amp; Scorecard'!$B$20,$I170&lt;2),"Dead: retire","Review")))))))</f>
        <v/>
      </c>
      <c r="P170" s="11"/>
      <c r="Q170" s="10"/>
      <c r="R170" s="11"/>
      <c r="S170" s="11"/>
      <c r="T170" s="11"/>
      <c r="U170" s="10"/>
    </row>
    <row r="171" customFormat="false" ht="15" hidden="false" customHeight="false" outlineLevel="0" collapsed="false">
      <c r="A171" s="14"/>
      <c r="B171" s="14"/>
      <c r="C171" s="15"/>
      <c r="D171" s="16"/>
      <c r="E171" s="16"/>
      <c r="F171" s="15"/>
      <c r="G171" s="15"/>
      <c r="H171" s="15"/>
      <c r="I171" s="15"/>
      <c r="J171" s="15"/>
      <c r="K171" s="15"/>
      <c r="L171" s="15"/>
      <c r="M171" s="14"/>
      <c r="N171" s="17" t="str">
        <f aca="false">IF($C171="","",COUNTIF($C$5:$C$205,$C171))</f>
        <v/>
      </c>
      <c r="O171" s="15" t="str">
        <f aca="false">IF($A171="","",IF($K171="Yes","Cited: keep",IF(AND($J171&lt;&gt;"",$J171&gt;0),"Converting: keep",IF($N171&gt;1,"Cannibalising: pick one",IF(AND($F171&lt;&gt;"",$F171&gt;='Legend &amp; Scorecard'!$B$18),"Earning: keep",IF(AND($G171&lt;&gt;"",$G171&gt;=500,$H171&lt;&gt;"",$H171&gt;10),"Ranking badly: update",IF(AND($F171&lt;&gt;"",$F171&lt;'Legend &amp; Scorecard'!$B$19,$G171&lt;&gt;"",$G171&lt;'Legend &amp; Scorecard'!$B$20,$I171&lt;2),"Dead: retire","Review")))))))</f>
        <v/>
      </c>
      <c r="P171" s="15"/>
      <c r="Q171" s="14"/>
      <c r="R171" s="15"/>
      <c r="S171" s="15"/>
      <c r="T171" s="15"/>
      <c r="U171" s="14"/>
    </row>
    <row r="172" customFormat="false" ht="15" hidden="false" customHeight="false" outlineLevel="0" collapsed="false">
      <c r="A172" s="10"/>
      <c r="B172" s="10"/>
      <c r="C172" s="11"/>
      <c r="D172" s="12"/>
      <c r="E172" s="12"/>
      <c r="F172" s="11"/>
      <c r="G172" s="11"/>
      <c r="H172" s="11"/>
      <c r="I172" s="11"/>
      <c r="J172" s="11"/>
      <c r="K172" s="11"/>
      <c r="L172" s="11"/>
      <c r="M172" s="10"/>
      <c r="N172" s="13" t="str">
        <f aca="false">IF($C172="","",COUNTIF($C$5:$C$205,$C172))</f>
        <v/>
      </c>
      <c r="O172" s="11" t="str">
        <f aca="false">IF($A172="","",IF($K172="Yes","Cited: keep",IF(AND($J172&lt;&gt;"",$J172&gt;0),"Converting: keep",IF($N172&gt;1,"Cannibalising: pick one",IF(AND($F172&lt;&gt;"",$F172&gt;='Legend &amp; Scorecard'!$B$18),"Earning: keep",IF(AND($G172&lt;&gt;"",$G172&gt;=500,$H172&lt;&gt;"",$H172&gt;10),"Ranking badly: update",IF(AND($F172&lt;&gt;"",$F172&lt;'Legend &amp; Scorecard'!$B$19,$G172&lt;&gt;"",$G172&lt;'Legend &amp; Scorecard'!$B$20,$I172&lt;2),"Dead: retire","Review")))))))</f>
        <v/>
      </c>
      <c r="P172" s="11"/>
      <c r="Q172" s="10"/>
      <c r="R172" s="11"/>
      <c r="S172" s="11"/>
      <c r="T172" s="11"/>
      <c r="U172" s="10"/>
    </row>
    <row r="173" customFormat="false" ht="15" hidden="false" customHeight="false" outlineLevel="0" collapsed="false">
      <c r="A173" s="14"/>
      <c r="B173" s="14"/>
      <c r="C173" s="15"/>
      <c r="D173" s="16"/>
      <c r="E173" s="16"/>
      <c r="F173" s="15"/>
      <c r="G173" s="15"/>
      <c r="H173" s="15"/>
      <c r="I173" s="15"/>
      <c r="J173" s="15"/>
      <c r="K173" s="15"/>
      <c r="L173" s="15"/>
      <c r="M173" s="14"/>
      <c r="N173" s="17" t="str">
        <f aca="false">IF($C173="","",COUNTIF($C$5:$C$205,$C173))</f>
        <v/>
      </c>
      <c r="O173" s="15" t="str">
        <f aca="false">IF($A173="","",IF($K173="Yes","Cited: keep",IF(AND($J173&lt;&gt;"",$J173&gt;0),"Converting: keep",IF($N173&gt;1,"Cannibalising: pick one",IF(AND($F173&lt;&gt;"",$F173&gt;='Legend &amp; Scorecard'!$B$18),"Earning: keep",IF(AND($G173&lt;&gt;"",$G173&gt;=500,$H173&lt;&gt;"",$H173&gt;10),"Ranking badly: update",IF(AND($F173&lt;&gt;"",$F173&lt;'Legend &amp; Scorecard'!$B$19,$G173&lt;&gt;"",$G173&lt;'Legend &amp; Scorecard'!$B$20,$I173&lt;2),"Dead: retire","Review")))))))</f>
        <v/>
      </c>
      <c r="P173" s="15"/>
      <c r="Q173" s="14"/>
      <c r="R173" s="15"/>
      <c r="S173" s="15"/>
      <c r="T173" s="15"/>
      <c r="U173" s="14"/>
    </row>
    <row r="174" customFormat="false" ht="15" hidden="false" customHeight="false" outlineLevel="0" collapsed="false">
      <c r="A174" s="10"/>
      <c r="B174" s="10"/>
      <c r="C174" s="11"/>
      <c r="D174" s="12"/>
      <c r="E174" s="12"/>
      <c r="F174" s="11"/>
      <c r="G174" s="11"/>
      <c r="H174" s="11"/>
      <c r="I174" s="11"/>
      <c r="J174" s="11"/>
      <c r="K174" s="11"/>
      <c r="L174" s="11"/>
      <c r="M174" s="10"/>
      <c r="N174" s="13" t="str">
        <f aca="false">IF($C174="","",COUNTIF($C$5:$C$205,$C174))</f>
        <v/>
      </c>
      <c r="O174" s="11" t="str">
        <f aca="false">IF($A174="","",IF($K174="Yes","Cited: keep",IF(AND($J174&lt;&gt;"",$J174&gt;0),"Converting: keep",IF($N174&gt;1,"Cannibalising: pick one",IF(AND($F174&lt;&gt;"",$F174&gt;='Legend &amp; Scorecard'!$B$18),"Earning: keep",IF(AND($G174&lt;&gt;"",$G174&gt;=500,$H174&lt;&gt;"",$H174&gt;10),"Ranking badly: update",IF(AND($F174&lt;&gt;"",$F174&lt;'Legend &amp; Scorecard'!$B$19,$G174&lt;&gt;"",$G174&lt;'Legend &amp; Scorecard'!$B$20,$I174&lt;2),"Dead: retire","Review")))))))</f>
        <v/>
      </c>
      <c r="P174" s="11"/>
      <c r="Q174" s="10"/>
      <c r="R174" s="11"/>
      <c r="S174" s="11"/>
      <c r="T174" s="11"/>
      <c r="U174" s="10"/>
    </row>
    <row r="175" customFormat="false" ht="15" hidden="false" customHeight="false" outlineLevel="0" collapsed="false">
      <c r="A175" s="14"/>
      <c r="B175" s="14"/>
      <c r="C175" s="15"/>
      <c r="D175" s="16"/>
      <c r="E175" s="16"/>
      <c r="F175" s="15"/>
      <c r="G175" s="15"/>
      <c r="H175" s="15"/>
      <c r="I175" s="15"/>
      <c r="J175" s="15"/>
      <c r="K175" s="15"/>
      <c r="L175" s="15"/>
      <c r="M175" s="14"/>
      <c r="N175" s="17" t="str">
        <f aca="false">IF($C175="","",COUNTIF($C$5:$C$205,$C175))</f>
        <v/>
      </c>
      <c r="O175" s="15" t="str">
        <f aca="false">IF($A175="","",IF($K175="Yes","Cited: keep",IF(AND($J175&lt;&gt;"",$J175&gt;0),"Converting: keep",IF($N175&gt;1,"Cannibalising: pick one",IF(AND($F175&lt;&gt;"",$F175&gt;='Legend &amp; Scorecard'!$B$18),"Earning: keep",IF(AND($G175&lt;&gt;"",$G175&gt;=500,$H175&lt;&gt;"",$H175&gt;10),"Ranking badly: update",IF(AND($F175&lt;&gt;"",$F175&lt;'Legend &amp; Scorecard'!$B$19,$G175&lt;&gt;"",$G175&lt;'Legend &amp; Scorecard'!$B$20,$I175&lt;2),"Dead: retire","Review")))))))</f>
        <v/>
      </c>
      <c r="P175" s="15"/>
      <c r="Q175" s="14"/>
      <c r="R175" s="15"/>
      <c r="S175" s="15"/>
      <c r="T175" s="15"/>
      <c r="U175" s="14"/>
    </row>
    <row r="176" customFormat="false" ht="15" hidden="false" customHeight="false" outlineLevel="0" collapsed="false">
      <c r="A176" s="10"/>
      <c r="B176" s="10"/>
      <c r="C176" s="11"/>
      <c r="D176" s="12"/>
      <c r="E176" s="12"/>
      <c r="F176" s="11"/>
      <c r="G176" s="11"/>
      <c r="H176" s="11"/>
      <c r="I176" s="11"/>
      <c r="J176" s="11"/>
      <c r="K176" s="11"/>
      <c r="L176" s="11"/>
      <c r="M176" s="10"/>
      <c r="N176" s="13" t="str">
        <f aca="false">IF($C176="","",COUNTIF($C$5:$C$205,$C176))</f>
        <v/>
      </c>
      <c r="O176" s="11" t="str">
        <f aca="false">IF($A176="","",IF($K176="Yes","Cited: keep",IF(AND($J176&lt;&gt;"",$J176&gt;0),"Converting: keep",IF($N176&gt;1,"Cannibalising: pick one",IF(AND($F176&lt;&gt;"",$F176&gt;='Legend &amp; Scorecard'!$B$18),"Earning: keep",IF(AND($G176&lt;&gt;"",$G176&gt;=500,$H176&lt;&gt;"",$H176&gt;10),"Ranking badly: update",IF(AND($F176&lt;&gt;"",$F176&lt;'Legend &amp; Scorecard'!$B$19,$G176&lt;&gt;"",$G176&lt;'Legend &amp; Scorecard'!$B$20,$I176&lt;2),"Dead: retire","Review")))))))</f>
        <v/>
      </c>
      <c r="P176" s="11"/>
      <c r="Q176" s="10"/>
      <c r="R176" s="11"/>
      <c r="S176" s="11"/>
      <c r="T176" s="11"/>
      <c r="U176" s="10"/>
    </row>
    <row r="177" customFormat="false" ht="15" hidden="false" customHeight="false" outlineLevel="0" collapsed="false">
      <c r="A177" s="14"/>
      <c r="B177" s="14"/>
      <c r="C177" s="15"/>
      <c r="D177" s="16"/>
      <c r="E177" s="16"/>
      <c r="F177" s="15"/>
      <c r="G177" s="15"/>
      <c r="H177" s="15"/>
      <c r="I177" s="15"/>
      <c r="J177" s="15"/>
      <c r="K177" s="15"/>
      <c r="L177" s="15"/>
      <c r="M177" s="14"/>
      <c r="N177" s="17" t="str">
        <f aca="false">IF($C177="","",COUNTIF($C$5:$C$205,$C177))</f>
        <v/>
      </c>
      <c r="O177" s="15" t="str">
        <f aca="false">IF($A177="","",IF($K177="Yes","Cited: keep",IF(AND($J177&lt;&gt;"",$J177&gt;0),"Converting: keep",IF($N177&gt;1,"Cannibalising: pick one",IF(AND($F177&lt;&gt;"",$F177&gt;='Legend &amp; Scorecard'!$B$18),"Earning: keep",IF(AND($G177&lt;&gt;"",$G177&gt;=500,$H177&lt;&gt;"",$H177&gt;10),"Ranking badly: update",IF(AND($F177&lt;&gt;"",$F177&lt;'Legend &amp; Scorecard'!$B$19,$G177&lt;&gt;"",$G177&lt;'Legend &amp; Scorecard'!$B$20,$I177&lt;2),"Dead: retire","Review")))))))</f>
        <v/>
      </c>
      <c r="P177" s="15"/>
      <c r="Q177" s="14"/>
      <c r="R177" s="15"/>
      <c r="S177" s="15"/>
      <c r="T177" s="15"/>
      <c r="U177" s="14"/>
    </row>
    <row r="178" customFormat="false" ht="15" hidden="false" customHeight="false" outlineLevel="0" collapsed="false">
      <c r="A178" s="10"/>
      <c r="B178" s="10"/>
      <c r="C178" s="11"/>
      <c r="D178" s="12"/>
      <c r="E178" s="12"/>
      <c r="F178" s="11"/>
      <c r="G178" s="11"/>
      <c r="H178" s="11"/>
      <c r="I178" s="11"/>
      <c r="J178" s="11"/>
      <c r="K178" s="11"/>
      <c r="L178" s="11"/>
      <c r="M178" s="10"/>
      <c r="N178" s="13" t="str">
        <f aca="false">IF($C178="","",COUNTIF($C$5:$C$205,$C178))</f>
        <v/>
      </c>
      <c r="O178" s="11" t="str">
        <f aca="false">IF($A178="","",IF($K178="Yes","Cited: keep",IF(AND($J178&lt;&gt;"",$J178&gt;0),"Converting: keep",IF($N178&gt;1,"Cannibalising: pick one",IF(AND($F178&lt;&gt;"",$F178&gt;='Legend &amp; Scorecard'!$B$18),"Earning: keep",IF(AND($G178&lt;&gt;"",$G178&gt;=500,$H178&lt;&gt;"",$H178&gt;10),"Ranking badly: update",IF(AND($F178&lt;&gt;"",$F178&lt;'Legend &amp; Scorecard'!$B$19,$G178&lt;&gt;"",$G178&lt;'Legend &amp; Scorecard'!$B$20,$I178&lt;2),"Dead: retire","Review")))))))</f>
        <v/>
      </c>
      <c r="P178" s="11"/>
      <c r="Q178" s="10"/>
      <c r="R178" s="11"/>
      <c r="S178" s="11"/>
      <c r="T178" s="11"/>
      <c r="U178" s="10"/>
    </row>
    <row r="179" customFormat="false" ht="15" hidden="false" customHeight="false" outlineLevel="0" collapsed="false">
      <c r="A179" s="14"/>
      <c r="B179" s="14"/>
      <c r="C179" s="15"/>
      <c r="D179" s="16"/>
      <c r="E179" s="16"/>
      <c r="F179" s="15"/>
      <c r="G179" s="15"/>
      <c r="H179" s="15"/>
      <c r="I179" s="15"/>
      <c r="J179" s="15"/>
      <c r="K179" s="15"/>
      <c r="L179" s="15"/>
      <c r="M179" s="14"/>
      <c r="N179" s="17" t="str">
        <f aca="false">IF($C179="","",COUNTIF($C$5:$C$205,$C179))</f>
        <v/>
      </c>
      <c r="O179" s="15" t="str">
        <f aca="false">IF($A179="","",IF($K179="Yes","Cited: keep",IF(AND($J179&lt;&gt;"",$J179&gt;0),"Converting: keep",IF($N179&gt;1,"Cannibalising: pick one",IF(AND($F179&lt;&gt;"",$F179&gt;='Legend &amp; Scorecard'!$B$18),"Earning: keep",IF(AND($G179&lt;&gt;"",$G179&gt;=500,$H179&lt;&gt;"",$H179&gt;10),"Ranking badly: update",IF(AND($F179&lt;&gt;"",$F179&lt;'Legend &amp; Scorecard'!$B$19,$G179&lt;&gt;"",$G179&lt;'Legend &amp; Scorecard'!$B$20,$I179&lt;2),"Dead: retire","Review")))))))</f>
        <v/>
      </c>
      <c r="P179" s="15"/>
      <c r="Q179" s="14"/>
      <c r="R179" s="15"/>
      <c r="S179" s="15"/>
      <c r="T179" s="15"/>
      <c r="U179" s="14"/>
    </row>
    <row r="180" customFormat="false" ht="15" hidden="false" customHeight="false" outlineLevel="0" collapsed="false">
      <c r="A180" s="10"/>
      <c r="B180" s="10"/>
      <c r="C180" s="11"/>
      <c r="D180" s="12"/>
      <c r="E180" s="12"/>
      <c r="F180" s="11"/>
      <c r="G180" s="11"/>
      <c r="H180" s="11"/>
      <c r="I180" s="11"/>
      <c r="J180" s="11"/>
      <c r="K180" s="11"/>
      <c r="L180" s="11"/>
      <c r="M180" s="10"/>
      <c r="N180" s="13" t="str">
        <f aca="false">IF($C180="","",COUNTIF($C$5:$C$205,$C180))</f>
        <v/>
      </c>
      <c r="O180" s="11" t="str">
        <f aca="false">IF($A180="","",IF($K180="Yes","Cited: keep",IF(AND($J180&lt;&gt;"",$J180&gt;0),"Converting: keep",IF($N180&gt;1,"Cannibalising: pick one",IF(AND($F180&lt;&gt;"",$F180&gt;='Legend &amp; Scorecard'!$B$18),"Earning: keep",IF(AND($G180&lt;&gt;"",$G180&gt;=500,$H180&lt;&gt;"",$H180&gt;10),"Ranking badly: update",IF(AND($F180&lt;&gt;"",$F180&lt;'Legend &amp; Scorecard'!$B$19,$G180&lt;&gt;"",$G180&lt;'Legend &amp; Scorecard'!$B$20,$I180&lt;2),"Dead: retire","Review")))))))</f>
        <v/>
      </c>
      <c r="P180" s="11"/>
      <c r="Q180" s="10"/>
      <c r="R180" s="11"/>
      <c r="S180" s="11"/>
      <c r="T180" s="11"/>
      <c r="U180" s="10"/>
    </row>
    <row r="181" customFormat="false" ht="15" hidden="false" customHeight="false" outlineLevel="0" collapsed="false">
      <c r="A181" s="14"/>
      <c r="B181" s="14"/>
      <c r="C181" s="15"/>
      <c r="D181" s="16"/>
      <c r="E181" s="16"/>
      <c r="F181" s="15"/>
      <c r="G181" s="15"/>
      <c r="H181" s="15"/>
      <c r="I181" s="15"/>
      <c r="J181" s="15"/>
      <c r="K181" s="15"/>
      <c r="L181" s="15"/>
      <c r="M181" s="14"/>
      <c r="N181" s="17" t="str">
        <f aca="false">IF($C181="","",COUNTIF($C$5:$C$205,$C181))</f>
        <v/>
      </c>
      <c r="O181" s="15" t="str">
        <f aca="false">IF($A181="","",IF($K181="Yes","Cited: keep",IF(AND($J181&lt;&gt;"",$J181&gt;0),"Converting: keep",IF($N181&gt;1,"Cannibalising: pick one",IF(AND($F181&lt;&gt;"",$F181&gt;='Legend &amp; Scorecard'!$B$18),"Earning: keep",IF(AND($G181&lt;&gt;"",$G181&gt;=500,$H181&lt;&gt;"",$H181&gt;10),"Ranking badly: update",IF(AND($F181&lt;&gt;"",$F181&lt;'Legend &amp; Scorecard'!$B$19,$G181&lt;&gt;"",$G181&lt;'Legend &amp; Scorecard'!$B$20,$I181&lt;2),"Dead: retire","Review")))))))</f>
        <v/>
      </c>
      <c r="P181" s="15"/>
      <c r="Q181" s="14"/>
      <c r="R181" s="15"/>
      <c r="S181" s="15"/>
      <c r="T181" s="15"/>
      <c r="U181" s="14"/>
    </row>
    <row r="182" customFormat="false" ht="15" hidden="false" customHeight="false" outlineLevel="0" collapsed="false">
      <c r="A182" s="10"/>
      <c r="B182" s="10"/>
      <c r="C182" s="11"/>
      <c r="D182" s="12"/>
      <c r="E182" s="12"/>
      <c r="F182" s="11"/>
      <c r="G182" s="11"/>
      <c r="H182" s="11"/>
      <c r="I182" s="11"/>
      <c r="J182" s="11"/>
      <c r="K182" s="11"/>
      <c r="L182" s="11"/>
      <c r="M182" s="10"/>
      <c r="N182" s="13" t="str">
        <f aca="false">IF($C182="","",COUNTIF($C$5:$C$205,$C182))</f>
        <v/>
      </c>
      <c r="O182" s="11" t="str">
        <f aca="false">IF($A182="","",IF($K182="Yes","Cited: keep",IF(AND($J182&lt;&gt;"",$J182&gt;0),"Converting: keep",IF($N182&gt;1,"Cannibalising: pick one",IF(AND($F182&lt;&gt;"",$F182&gt;='Legend &amp; Scorecard'!$B$18),"Earning: keep",IF(AND($G182&lt;&gt;"",$G182&gt;=500,$H182&lt;&gt;"",$H182&gt;10),"Ranking badly: update",IF(AND($F182&lt;&gt;"",$F182&lt;'Legend &amp; Scorecard'!$B$19,$G182&lt;&gt;"",$G182&lt;'Legend &amp; Scorecard'!$B$20,$I182&lt;2),"Dead: retire","Review")))))))</f>
        <v/>
      </c>
      <c r="P182" s="11"/>
      <c r="Q182" s="10"/>
      <c r="R182" s="11"/>
      <c r="S182" s="11"/>
      <c r="T182" s="11"/>
      <c r="U182" s="10"/>
    </row>
    <row r="183" customFormat="false" ht="15" hidden="false" customHeight="false" outlineLevel="0" collapsed="false">
      <c r="A183" s="14"/>
      <c r="B183" s="14"/>
      <c r="C183" s="15"/>
      <c r="D183" s="16"/>
      <c r="E183" s="16"/>
      <c r="F183" s="15"/>
      <c r="G183" s="15"/>
      <c r="H183" s="15"/>
      <c r="I183" s="15"/>
      <c r="J183" s="15"/>
      <c r="K183" s="15"/>
      <c r="L183" s="15"/>
      <c r="M183" s="14"/>
      <c r="N183" s="17" t="str">
        <f aca="false">IF($C183="","",COUNTIF($C$5:$C$205,$C183))</f>
        <v/>
      </c>
      <c r="O183" s="15" t="str">
        <f aca="false">IF($A183="","",IF($K183="Yes","Cited: keep",IF(AND($J183&lt;&gt;"",$J183&gt;0),"Converting: keep",IF($N183&gt;1,"Cannibalising: pick one",IF(AND($F183&lt;&gt;"",$F183&gt;='Legend &amp; Scorecard'!$B$18),"Earning: keep",IF(AND($G183&lt;&gt;"",$G183&gt;=500,$H183&lt;&gt;"",$H183&gt;10),"Ranking badly: update",IF(AND($F183&lt;&gt;"",$F183&lt;'Legend &amp; Scorecard'!$B$19,$G183&lt;&gt;"",$G183&lt;'Legend &amp; Scorecard'!$B$20,$I183&lt;2),"Dead: retire","Review")))))))</f>
        <v/>
      </c>
      <c r="P183" s="15"/>
      <c r="Q183" s="14"/>
      <c r="R183" s="15"/>
      <c r="S183" s="15"/>
      <c r="T183" s="15"/>
      <c r="U183" s="14"/>
    </row>
    <row r="184" customFormat="false" ht="15" hidden="false" customHeight="false" outlineLevel="0" collapsed="false">
      <c r="A184" s="10"/>
      <c r="B184" s="10"/>
      <c r="C184" s="11"/>
      <c r="D184" s="12"/>
      <c r="E184" s="12"/>
      <c r="F184" s="11"/>
      <c r="G184" s="11"/>
      <c r="H184" s="11"/>
      <c r="I184" s="11"/>
      <c r="J184" s="11"/>
      <c r="K184" s="11"/>
      <c r="L184" s="11"/>
      <c r="M184" s="10"/>
      <c r="N184" s="13" t="str">
        <f aca="false">IF($C184="","",COUNTIF($C$5:$C$205,$C184))</f>
        <v/>
      </c>
      <c r="O184" s="11" t="str">
        <f aca="false">IF($A184="","",IF($K184="Yes","Cited: keep",IF(AND($J184&lt;&gt;"",$J184&gt;0),"Converting: keep",IF($N184&gt;1,"Cannibalising: pick one",IF(AND($F184&lt;&gt;"",$F184&gt;='Legend &amp; Scorecard'!$B$18),"Earning: keep",IF(AND($G184&lt;&gt;"",$G184&gt;=500,$H184&lt;&gt;"",$H184&gt;10),"Ranking badly: update",IF(AND($F184&lt;&gt;"",$F184&lt;'Legend &amp; Scorecard'!$B$19,$G184&lt;&gt;"",$G184&lt;'Legend &amp; Scorecard'!$B$20,$I184&lt;2),"Dead: retire","Review")))))))</f>
        <v/>
      </c>
      <c r="P184" s="11"/>
      <c r="Q184" s="10"/>
      <c r="R184" s="11"/>
      <c r="S184" s="11"/>
      <c r="T184" s="11"/>
      <c r="U184" s="10"/>
    </row>
    <row r="185" customFormat="false" ht="15" hidden="false" customHeight="false" outlineLevel="0" collapsed="false">
      <c r="A185" s="14"/>
      <c r="B185" s="14"/>
      <c r="C185" s="15"/>
      <c r="D185" s="16"/>
      <c r="E185" s="16"/>
      <c r="F185" s="15"/>
      <c r="G185" s="15"/>
      <c r="H185" s="15"/>
      <c r="I185" s="15"/>
      <c r="J185" s="15"/>
      <c r="K185" s="15"/>
      <c r="L185" s="15"/>
      <c r="M185" s="14"/>
      <c r="N185" s="17" t="str">
        <f aca="false">IF($C185="","",COUNTIF($C$5:$C$205,$C185))</f>
        <v/>
      </c>
      <c r="O185" s="15" t="str">
        <f aca="false">IF($A185="","",IF($K185="Yes","Cited: keep",IF(AND($J185&lt;&gt;"",$J185&gt;0),"Converting: keep",IF($N185&gt;1,"Cannibalising: pick one",IF(AND($F185&lt;&gt;"",$F185&gt;='Legend &amp; Scorecard'!$B$18),"Earning: keep",IF(AND($G185&lt;&gt;"",$G185&gt;=500,$H185&lt;&gt;"",$H185&gt;10),"Ranking badly: update",IF(AND($F185&lt;&gt;"",$F185&lt;'Legend &amp; Scorecard'!$B$19,$G185&lt;&gt;"",$G185&lt;'Legend &amp; Scorecard'!$B$20,$I185&lt;2),"Dead: retire","Review")))))))</f>
        <v/>
      </c>
      <c r="P185" s="15"/>
      <c r="Q185" s="14"/>
      <c r="R185" s="15"/>
      <c r="S185" s="15"/>
      <c r="T185" s="15"/>
      <c r="U185" s="14"/>
    </row>
    <row r="186" customFormat="false" ht="15" hidden="false" customHeight="false" outlineLevel="0" collapsed="false">
      <c r="A186" s="10"/>
      <c r="B186" s="10"/>
      <c r="C186" s="11"/>
      <c r="D186" s="12"/>
      <c r="E186" s="12"/>
      <c r="F186" s="11"/>
      <c r="G186" s="11"/>
      <c r="H186" s="11"/>
      <c r="I186" s="11"/>
      <c r="J186" s="11"/>
      <c r="K186" s="11"/>
      <c r="L186" s="11"/>
      <c r="M186" s="10"/>
      <c r="N186" s="13" t="str">
        <f aca="false">IF($C186="","",COUNTIF($C$5:$C$205,$C186))</f>
        <v/>
      </c>
      <c r="O186" s="11" t="str">
        <f aca="false">IF($A186="","",IF($K186="Yes","Cited: keep",IF(AND($J186&lt;&gt;"",$J186&gt;0),"Converting: keep",IF($N186&gt;1,"Cannibalising: pick one",IF(AND($F186&lt;&gt;"",$F186&gt;='Legend &amp; Scorecard'!$B$18),"Earning: keep",IF(AND($G186&lt;&gt;"",$G186&gt;=500,$H186&lt;&gt;"",$H186&gt;10),"Ranking badly: update",IF(AND($F186&lt;&gt;"",$F186&lt;'Legend &amp; Scorecard'!$B$19,$G186&lt;&gt;"",$G186&lt;'Legend &amp; Scorecard'!$B$20,$I186&lt;2),"Dead: retire","Review")))))))</f>
        <v/>
      </c>
      <c r="P186" s="11"/>
      <c r="Q186" s="10"/>
      <c r="R186" s="11"/>
      <c r="S186" s="11"/>
      <c r="T186" s="11"/>
      <c r="U186" s="10"/>
    </row>
    <row r="187" customFormat="false" ht="15" hidden="false" customHeight="false" outlineLevel="0" collapsed="false">
      <c r="A187" s="14"/>
      <c r="B187" s="14"/>
      <c r="C187" s="15"/>
      <c r="D187" s="16"/>
      <c r="E187" s="16"/>
      <c r="F187" s="15"/>
      <c r="G187" s="15"/>
      <c r="H187" s="15"/>
      <c r="I187" s="15"/>
      <c r="J187" s="15"/>
      <c r="K187" s="15"/>
      <c r="L187" s="15"/>
      <c r="M187" s="14"/>
      <c r="N187" s="17" t="str">
        <f aca="false">IF($C187="","",COUNTIF($C$5:$C$205,$C187))</f>
        <v/>
      </c>
      <c r="O187" s="15" t="str">
        <f aca="false">IF($A187="","",IF($K187="Yes","Cited: keep",IF(AND($J187&lt;&gt;"",$J187&gt;0),"Converting: keep",IF($N187&gt;1,"Cannibalising: pick one",IF(AND($F187&lt;&gt;"",$F187&gt;='Legend &amp; Scorecard'!$B$18),"Earning: keep",IF(AND($G187&lt;&gt;"",$G187&gt;=500,$H187&lt;&gt;"",$H187&gt;10),"Ranking badly: update",IF(AND($F187&lt;&gt;"",$F187&lt;'Legend &amp; Scorecard'!$B$19,$G187&lt;&gt;"",$G187&lt;'Legend &amp; Scorecard'!$B$20,$I187&lt;2),"Dead: retire","Review")))))))</f>
        <v/>
      </c>
      <c r="P187" s="15"/>
      <c r="Q187" s="14"/>
      <c r="R187" s="15"/>
      <c r="S187" s="15"/>
      <c r="T187" s="15"/>
      <c r="U187" s="14"/>
    </row>
    <row r="188" customFormat="false" ht="15" hidden="false" customHeight="false" outlineLevel="0" collapsed="false">
      <c r="A188" s="10"/>
      <c r="B188" s="10"/>
      <c r="C188" s="11"/>
      <c r="D188" s="12"/>
      <c r="E188" s="12"/>
      <c r="F188" s="11"/>
      <c r="G188" s="11"/>
      <c r="H188" s="11"/>
      <c r="I188" s="11"/>
      <c r="J188" s="11"/>
      <c r="K188" s="11"/>
      <c r="L188" s="11"/>
      <c r="M188" s="10"/>
      <c r="N188" s="13" t="str">
        <f aca="false">IF($C188="","",COUNTIF($C$5:$C$205,$C188))</f>
        <v/>
      </c>
      <c r="O188" s="11" t="str">
        <f aca="false">IF($A188="","",IF($K188="Yes","Cited: keep",IF(AND($J188&lt;&gt;"",$J188&gt;0),"Converting: keep",IF($N188&gt;1,"Cannibalising: pick one",IF(AND($F188&lt;&gt;"",$F188&gt;='Legend &amp; Scorecard'!$B$18),"Earning: keep",IF(AND($G188&lt;&gt;"",$G188&gt;=500,$H188&lt;&gt;"",$H188&gt;10),"Ranking badly: update",IF(AND($F188&lt;&gt;"",$F188&lt;'Legend &amp; Scorecard'!$B$19,$G188&lt;&gt;"",$G188&lt;'Legend &amp; Scorecard'!$B$20,$I188&lt;2),"Dead: retire","Review")))))))</f>
        <v/>
      </c>
      <c r="P188" s="11"/>
      <c r="Q188" s="10"/>
      <c r="R188" s="11"/>
      <c r="S188" s="11"/>
      <c r="T188" s="11"/>
      <c r="U188" s="10"/>
    </row>
    <row r="189" customFormat="false" ht="15" hidden="false" customHeight="false" outlineLevel="0" collapsed="false">
      <c r="A189" s="14"/>
      <c r="B189" s="14"/>
      <c r="C189" s="15"/>
      <c r="D189" s="16"/>
      <c r="E189" s="16"/>
      <c r="F189" s="15"/>
      <c r="G189" s="15"/>
      <c r="H189" s="15"/>
      <c r="I189" s="15"/>
      <c r="J189" s="15"/>
      <c r="K189" s="15"/>
      <c r="L189" s="15"/>
      <c r="M189" s="14"/>
      <c r="N189" s="17" t="str">
        <f aca="false">IF($C189="","",COUNTIF($C$5:$C$205,$C189))</f>
        <v/>
      </c>
      <c r="O189" s="15" t="str">
        <f aca="false">IF($A189="","",IF($K189="Yes","Cited: keep",IF(AND($J189&lt;&gt;"",$J189&gt;0),"Converting: keep",IF($N189&gt;1,"Cannibalising: pick one",IF(AND($F189&lt;&gt;"",$F189&gt;='Legend &amp; Scorecard'!$B$18),"Earning: keep",IF(AND($G189&lt;&gt;"",$G189&gt;=500,$H189&lt;&gt;"",$H189&gt;10),"Ranking badly: update",IF(AND($F189&lt;&gt;"",$F189&lt;'Legend &amp; Scorecard'!$B$19,$G189&lt;&gt;"",$G189&lt;'Legend &amp; Scorecard'!$B$20,$I189&lt;2),"Dead: retire","Review")))))))</f>
        <v/>
      </c>
      <c r="P189" s="15"/>
      <c r="Q189" s="14"/>
      <c r="R189" s="15"/>
      <c r="S189" s="15"/>
      <c r="T189" s="15"/>
      <c r="U189" s="14"/>
    </row>
    <row r="190" customFormat="false" ht="15" hidden="false" customHeight="false" outlineLevel="0" collapsed="false">
      <c r="A190" s="10"/>
      <c r="B190" s="10"/>
      <c r="C190" s="11"/>
      <c r="D190" s="12"/>
      <c r="E190" s="12"/>
      <c r="F190" s="11"/>
      <c r="G190" s="11"/>
      <c r="H190" s="11"/>
      <c r="I190" s="11"/>
      <c r="J190" s="11"/>
      <c r="K190" s="11"/>
      <c r="L190" s="11"/>
      <c r="M190" s="10"/>
      <c r="N190" s="13" t="str">
        <f aca="false">IF($C190="","",COUNTIF($C$5:$C$205,$C190))</f>
        <v/>
      </c>
      <c r="O190" s="11" t="str">
        <f aca="false">IF($A190="","",IF($K190="Yes","Cited: keep",IF(AND($J190&lt;&gt;"",$J190&gt;0),"Converting: keep",IF($N190&gt;1,"Cannibalising: pick one",IF(AND($F190&lt;&gt;"",$F190&gt;='Legend &amp; Scorecard'!$B$18),"Earning: keep",IF(AND($G190&lt;&gt;"",$G190&gt;=500,$H190&lt;&gt;"",$H190&gt;10),"Ranking badly: update",IF(AND($F190&lt;&gt;"",$F190&lt;'Legend &amp; Scorecard'!$B$19,$G190&lt;&gt;"",$G190&lt;'Legend &amp; Scorecard'!$B$20,$I190&lt;2),"Dead: retire","Review")))))))</f>
        <v/>
      </c>
      <c r="P190" s="11"/>
      <c r="Q190" s="10"/>
      <c r="R190" s="11"/>
      <c r="S190" s="11"/>
      <c r="T190" s="11"/>
      <c r="U190" s="10"/>
    </row>
    <row r="191" customFormat="false" ht="15" hidden="false" customHeight="false" outlineLevel="0" collapsed="false">
      <c r="A191" s="14"/>
      <c r="B191" s="14"/>
      <c r="C191" s="15"/>
      <c r="D191" s="16"/>
      <c r="E191" s="16"/>
      <c r="F191" s="15"/>
      <c r="G191" s="15"/>
      <c r="H191" s="15"/>
      <c r="I191" s="15"/>
      <c r="J191" s="15"/>
      <c r="K191" s="15"/>
      <c r="L191" s="15"/>
      <c r="M191" s="14"/>
      <c r="N191" s="17" t="str">
        <f aca="false">IF($C191="","",COUNTIF($C$5:$C$205,$C191))</f>
        <v/>
      </c>
      <c r="O191" s="15" t="str">
        <f aca="false">IF($A191="","",IF($K191="Yes","Cited: keep",IF(AND($J191&lt;&gt;"",$J191&gt;0),"Converting: keep",IF($N191&gt;1,"Cannibalising: pick one",IF(AND($F191&lt;&gt;"",$F191&gt;='Legend &amp; Scorecard'!$B$18),"Earning: keep",IF(AND($G191&lt;&gt;"",$G191&gt;=500,$H191&lt;&gt;"",$H191&gt;10),"Ranking badly: update",IF(AND($F191&lt;&gt;"",$F191&lt;'Legend &amp; Scorecard'!$B$19,$G191&lt;&gt;"",$G191&lt;'Legend &amp; Scorecard'!$B$20,$I191&lt;2),"Dead: retire","Review")))))))</f>
        <v/>
      </c>
      <c r="P191" s="15"/>
      <c r="Q191" s="14"/>
      <c r="R191" s="15"/>
      <c r="S191" s="15"/>
      <c r="T191" s="15"/>
      <c r="U191" s="14"/>
    </row>
    <row r="192" customFormat="false" ht="15" hidden="false" customHeight="false" outlineLevel="0" collapsed="false">
      <c r="A192" s="10"/>
      <c r="B192" s="10"/>
      <c r="C192" s="11"/>
      <c r="D192" s="12"/>
      <c r="E192" s="12"/>
      <c r="F192" s="11"/>
      <c r="G192" s="11"/>
      <c r="H192" s="11"/>
      <c r="I192" s="11"/>
      <c r="J192" s="11"/>
      <c r="K192" s="11"/>
      <c r="L192" s="11"/>
      <c r="M192" s="10"/>
      <c r="N192" s="13" t="str">
        <f aca="false">IF($C192="","",COUNTIF($C$5:$C$205,$C192))</f>
        <v/>
      </c>
      <c r="O192" s="11" t="str">
        <f aca="false">IF($A192="","",IF($K192="Yes","Cited: keep",IF(AND($J192&lt;&gt;"",$J192&gt;0),"Converting: keep",IF($N192&gt;1,"Cannibalising: pick one",IF(AND($F192&lt;&gt;"",$F192&gt;='Legend &amp; Scorecard'!$B$18),"Earning: keep",IF(AND($G192&lt;&gt;"",$G192&gt;=500,$H192&lt;&gt;"",$H192&gt;10),"Ranking badly: update",IF(AND($F192&lt;&gt;"",$F192&lt;'Legend &amp; Scorecard'!$B$19,$G192&lt;&gt;"",$G192&lt;'Legend &amp; Scorecard'!$B$20,$I192&lt;2),"Dead: retire","Review")))))))</f>
        <v/>
      </c>
      <c r="P192" s="11"/>
      <c r="Q192" s="10"/>
      <c r="R192" s="11"/>
      <c r="S192" s="11"/>
      <c r="T192" s="11"/>
      <c r="U192" s="10"/>
    </row>
    <row r="193" customFormat="false" ht="15" hidden="false" customHeight="false" outlineLevel="0" collapsed="false">
      <c r="A193" s="14"/>
      <c r="B193" s="14"/>
      <c r="C193" s="15"/>
      <c r="D193" s="16"/>
      <c r="E193" s="16"/>
      <c r="F193" s="15"/>
      <c r="G193" s="15"/>
      <c r="H193" s="15"/>
      <c r="I193" s="15"/>
      <c r="J193" s="15"/>
      <c r="K193" s="15"/>
      <c r="L193" s="15"/>
      <c r="M193" s="14"/>
      <c r="N193" s="17" t="str">
        <f aca="false">IF($C193="","",COUNTIF($C$5:$C$205,$C193))</f>
        <v/>
      </c>
      <c r="O193" s="15" t="str">
        <f aca="false">IF($A193="","",IF($K193="Yes","Cited: keep",IF(AND($J193&lt;&gt;"",$J193&gt;0),"Converting: keep",IF($N193&gt;1,"Cannibalising: pick one",IF(AND($F193&lt;&gt;"",$F193&gt;='Legend &amp; Scorecard'!$B$18),"Earning: keep",IF(AND($G193&lt;&gt;"",$G193&gt;=500,$H193&lt;&gt;"",$H193&gt;10),"Ranking badly: update",IF(AND($F193&lt;&gt;"",$F193&lt;'Legend &amp; Scorecard'!$B$19,$G193&lt;&gt;"",$G193&lt;'Legend &amp; Scorecard'!$B$20,$I193&lt;2),"Dead: retire","Review")))))))</f>
        <v/>
      </c>
      <c r="P193" s="15"/>
      <c r="Q193" s="14"/>
      <c r="R193" s="15"/>
      <c r="S193" s="15"/>
      <c r="T193" s="15"/>
      <c r="U193" s="14"/>
    </row>
    <row r="194" customFormat="false" ht="15" hidden="false" customHeight="false" outlineLevel="0" collapsed="false">
      <c r="A194" s="10"/>
      <c r="B194" s="10"/>
      <c r="C194" s="11"/>
      <c r="D194" s="12"/>
      <c r="E194" s="12"/>
      <c r="F194" s="11"/>
      <c r="G194" s="11"/>
      <c r="H194" s="11"/>
      <c r="I194" s="11"/>
      <c r="J194" s="11"/>
      <c r="K194" s="11"/>
      <c r="L194" s="11"/>
      <c r="M194" s="10"/>
      <c r="N194" s="13" t="str">
        <f aca="false">IF($C194="","",COUNTIF($C$5:$C$205,$C194))</f>
        <v/>
      </c>
      <c r="O194" s="11" t="str">
        <f aca="false">IF($A194="","",IF($K194="Yes","Cited: keep",IF(AND($J194&lt;&gt;"",$J194&gt;0),"Converting: keep",IF($N194&gt;1,"Cannibalising: pick one",IF(AND($F194&lt;&gt;"",$F194&gt;='Legend &amp; Scorecard'!$B$18),"Earning: keep",IF(AND($G194&lt;&gt;"",$G194&gt;=500,$H194&lt;&gt;"",$H194&gt;10),"Ranking badly: update",IF(AND($F194&lt;&gt;"",$F194&lt;'Legend &amp; Scorecard'!$B$19,$G194&lt;&gt;"",$G194&lt;'Legend &amp; Scorecard'!$B$20,$I194&lt;2),"Dead: retire","Review")))))))</f>
        <v/>
      </c>
      <c r="P194" s="11"/>
      <c r="Q194" s="10"/>
      <c r="R194" s="11"/>
      <c r="S194" s="11"/>
      <c r="T194" s="11"/>
      <c r="U194" s="10"/>
    </row>
    <row r="195" customFormat="false" ht="15" hidden="false" customHeight="false" outlineLevel="0" collapsed="false">
      <c r="A195" s="14"/>
      <c r="B195" s="14"/>
      <c r="C195" s="15"/>
      <c r="D195" s="16"/>
      <c r="E195" s="16"/>
      <c r="F195" s="15"/>
      <c r="G195" s="15"/>
      <c r="H195" s="15"/>
      <c r="I195" s="15"/>
      <c r="J195" s="15"/>
      <c r="K195" s="15"/>
      <c r="L195" s="15"/>
      <c r="M195" s="14"/>
      <c r="N195" s="17" t="str">
        <f aca="false">IF($C195="","",COUNTIF($C$5:$C$205,$C195))</f>
        <v/>
      </c>
      <c r="O195" s="15" t="str">
        <f aca="false">IF($A195="","",IF($K195="Yes","Cited: keep",IF(AND($J195&lt;&gt;"",$J195&gt;0),"Converting: keep",IF($N195&gt;1,"Cannibalising: pick one",IF(AND($F195&lt;&gt;"",$F195&gt;='Legend &amp; Scorecard'!$B$18),"Earning: keep",IF(AND($G195&lt;&gt;"",$G195&gt;=500,$H195&lt;&gt;"",$H195&gt;10),"Ranking badly: update",IF(AND($F195&lt;&gt;"",$F195&lt;'Legend &amp; Scorecard'!$B$19,$G195&lt;&gt;"",$G195&lt;'Legend &amp; Scorecard'!$B$20,$I195&lt;2),"Dead: retire","Review")))))))</f>
        <v/>
      </c>
      <c r="P195" s="15"/>
      <c r="Q195" s="14"/>
      <c r="R195" s="15"/>
      <c r="S195" s="15"/>
      <c r="T195" s="15"/>
      <c r="U195" s="14"/>
    </row>
    <row r="196" customFormat="false" ht="15" hidden="false" customHeight="false" outlineLevel="0" collapsed="false">
      <c r="A196" s="10"/>
      <c r="B196" s="10"/>
      <c r="C196" s="11"/>
      <c r="D196" s="12"/>
      <c r="E196" s="12"/>
      <c r="F196" s="11"/>
      <c r="G196" s="11"/>
      <c r="H196" s="11"/>
      <c r="I196" s="11"/>
      <c r="J196" s="11"/>
      <c r="K196" s="11"/>
      <c r="L196" s="11"/>
      <c r="M196" s="10"/>
      <c r="N196" s="13" t="str">
        <f aca="false">IF($C196="","",COUNTIF($C$5:$C$205,$C196))</f>
        <v/>
      </c>
      <c r="O196" s="11" t="str">
        <f aca="false">IF($A196="","",IF($K196="Yes","Cited: keep",IF(AND($J196&lt;&gt;"",$J196&gt;0),"Converting: keep",IF($N196&gt;1,"Cannibalising: pick one",IF(AND($F196&lt;&gt;"",$F196&gt;='Legend &amp; Scorecard'!$B$18),"Earning: keep",IF(AND($G196&lt;&gt;"",$G196&gt;=500,$H196&lt;&gt;"",$H196&gt;10),"Ranking badly: update",IF(AND($F196&lt;&gt;"",$F196&lt;'Legend &amp; Scorecard'!$B$19,$G196&lt;&gt;"",$G196&lt;'Legend &amp; Scorecard'!$B$20,$I196&lt;2),"Dead: retire","Review")))))))</f>
        <v/>
      </c>
      <c r="P196" s="11"/>
      <c r="Q196" s="10"/>
      <c r="R196" s="11"/>
      <c r="S196" s="11"/>
      <c r="T196" s="11"/>
      <c r="U196" s="10"/>
    </row>
    <row r="197" customFormat="false" ht="15" hidden="false" customHeight="false" outlineLevel="0" collapsed="false">
      <c r="A197" s="14"/>
      <c r="B197" s="14"/>
      <c r="C197" s="15"/>
      <c r="D197" s="16"/>
      <c r="E197" s="16"/>
      <c r="F197" s="15"/>
      <c r="G197" s="15"/>
      <c r="H197" s="15"/>
      <c r="I197" s="15"/>
      <c r="J197" s="15"/>
      <c r="K197" s="15"/>
      <c r="L197" s="15"/>
      <c r="M197" s="14"/>
      <c r="N197" s="17" t="str">
        <f aca="false">IF($C197="","",COUNTIF($C$5:$C$205,$C197))</f>
        <v/>
      </c>
      <c r="O197" s="15" t="str">
        <f aca="false">IF($A197="","",IF($K197="Yes","Cited: keep",IF(AND($J197&lt;&gt;"",$J197&gt;0),"Converting: keep",IF($N197&gt;1,"Cannibalising: pick one",IF(AND($F197&lt;&gt;"",$F197&gt;='Legend &amp; Scorecard'!$B$18),"Earning: keep",IF(AND($G197&lt;&gt;"",$G197&gt;=500,$H197&lt;&gt;"",$H197&gt;10),"Ranking badly: update",IF(AND($F197&lt;&gt;"",$F197&lt;'Legend &amp; Scorecard'!$B$19,$G197&lt;&gt;"",$G197&lt;'Legend &amp; Scorecard'!$B$20,$I197&lt;2),"Dead: retire","Review")))))))</f>
        <v/>
      </c>
      <c r="P197" s="15"/>
      <c r="Q197" s="14"/>
      <c r="R197" s="15"/>
      <c r="S197" s="15"/>
      <c r="T197" s="15"/>
      <c r="U197" s="14"/>
    </row>
    <row r="198" customFormat="false" ht="15" hidden="false" customHeight="false" outlineLevel="0" collapsed="false">
      <c r="A198" s="10"/>
      <c r="B198" s="10"/>
      <c r="C198" s="11"/>
      <c r="D198" s="12"/>
      <c r="E198" s="12"/>
      <c r="F198" s="11"/>
      <c r="G198" s="11"/>
      <c r="H198" s="11"/>
      <c r="I198" s="11"/>
      <c r="J198" s="11"/>
      <c r="K198" s="11"/>
      <c r="L198" s="11"/>
      <c r="M198" s="10"/>
      <c r="N198" s="13" t="str">
        <f aca="false">IF($C198="","",COUNTIF($C$5:$C$205,$C198))</f>
        <v/>
      </c>
      <c r="O198" s="11" t="str">
        <f aca="false">IF($A198="","",IF($K198="Yes","Cited: keep",IF(AND($J198&lt;&gt;"",$J198&gt;0),"Converting: keep",IF($N198&gt;1,"Cannibalising: pick one",IF(AND($F198&lt;&gt;"",$F198&gt;='Legend &amp; Scorecard'!$B$18),"Earning: keep",IF(AND($G198&lt;&gt;"",$G198&gt;=500,$H198&lt;&gt;"",$H198&gt;10),"Ranking badly: update",IF(AND($F198&lt;&gt;"",$F198&lt;'Legend &amp; Scorecard'!$B$19,$G198&lt;&gt;"",$G198&lt;'Legend &amp; Scorecard'!$B$20,$I198&lt;2),"Dead: retire","Review")))))))</f>
        <v/>
      </c>
      <c r="P198" s="11"/>
      <c r="Q198" s="10"/>
      <c r="R198" s="11"/>
      <c r="S198" s="11"/>
      <c r="T198" s="11"/>
      <c r="U198" s="10"/>
    </row>
    <row r="199" customFormat="false" ht="15" hidden="false" customHeight="false" outlineLevel="0" collapsed="false">
      <c r="A199" s="14"/>
      <c r="B199" s="14"/>
      <c r="C199" s="15"/>
      <c r="D199" s="16"/>
      <c r="E199" s="16"/>
      <c r="F199" s="15"/>
      <c r="G199" s="15"/>
      <c r="H199" s="15"/>
      <c r="I199" s="15"/>
      <c r="J199" s="15"/>
      <c r="K199" s="15"/>
      <c r="L199" s="15"/>
      <c r="M199" s="14"/>
      <c r="N199" s="17" t="str">
        <f aca="false">IF($C199="","",COUNTIF($C$5:$C$205,$C199))</f>
        <v/>
      </c>
      <c r="O199" s="15" t="str">
        <f aca="false">IF($A199="","",IF($K199="Yes","Cited: keep",IF(AND($J199&lt;&gt;"",$J199&gt;0),"Converting: keep",IF($N199&gt;1,"Cannibalising: pick one",IF(AND($F199&lt;&gt;"",$F199&gt;='Legend &amp; Scorecard'!$B$18),"Earning: keep",IF(AND($G199&lt;&gt;"",$G199&gt;=500,$H199&lt;&gt;"",$H199&gt;10),"Ranking badly: update",IF(AND($F199&lt;&gt;"",$F199&lt;'Legend &amp; Scorecard'!$B$19,$G199&lt;&gt;"",$G199&lt;'Legend &amp; Scorecard'!$B$20,$I199&lt;2),"Dead: retire","Review")))))))</f>
        <v/>
      </c>
      <c r="P199" s="15"/>
      <c r="Q199" s="14"/>
      <c r="R199" s="15"/>
      <c r="S199" s="15"/>
      <c r="T199" s="15"/>
      <c r="U199" s="14"/>
    </row>
    <row r="200" customFormat="false" ht="15" hidden="false" customHeight="false" outlineLevel="0" collapsed="false">
      <c r="A200" s="10"/>
      <c r="B200" s="10"/>
      <c r="C200" s="11"/>
      <c r="D200" s="12"/>
      <c r="E200" s="12"/>
      <c r="F200" s="11"/>
      <c r="G200" s="11"/>
      <c r="H200" s="11"/>
      <c r="I200" s="11"/>
      <c r="J200" s="11"/>
      <c r="K200" s="11"/>
      <c r="L200" s="11"/>
      <c r="M200" s="10"/>
      <c r="N200" s="13" t="str">
        <f aca="false">IF($C200="","",COUNTIF($C$5:$C$205,$C200))</f>
        <v/>
      </c>
      <c r="O200" s="11" t="str">
        <f aca="false">IF($A200="","",IF($K200="Yes","Cited: keep",IF(AND($J200&lt;&gt;"",$J200&gt;0),"Converting: keep",IF($N200&gt;1,"Cannibalising: pick one",IF(AND($F200&lt;&gt;"",$F200&gt;='Legend &amp; Scorecard'!$B$18),"Earning: keep",IF(AND($G200&lt;&gt;"",$G200&gt;=500,$H200&lt;&gt;"",$H200&gt;10),"Ranking badly: update",IF(AND($F200&lt;&gt;"",$F200&lt;'Legend &amp; Scorecard'!$B$19,$G200&lt;&gt;"",$G200&lt;'Legend &amp; Scorecard'!$B$20,$I200&lt;2),"Dead: retire","Review")))))))</f>
        <v/>
      </c>
      <c r="P200" s="11"/>
      <c r="Q200" s="10"/>
      <c r="R200" s="11"/>
      <c r="S200" s="11"/>
      <c r="T200" s="11"/>
      <c r="U200" s="10"/>
    </row>
    <row r="201" customFormat="false" ht="15" hidden="false" customHeight="false" outlineLevel="0" collapsed="false">
      <c r="A201" s="14"/>
      <c r="B201" s="14"/>
      <c r="C201" s="15"/>
      <c r="D201" s="16"/>
      <c r="E201" s="16"/>
      <c r="F201" s="15"/>
      <c r="G201" s="15"/>
      <c r="H201" s="15"/>
      <c r="I201" s="15"/>
      <c r="J201" s="15"/>
      <c r="K201" s="15"/>
      <c r="L201" s="15"/>
      <c r="M201" s="14"/>
      <c r="N201" s="17" t="str">
        <f aca="false">IF($C201="","",COUNTIF($C$5:$C$205,$C201))</f>
        <v/>
      </c>
      <c r="O201" s="15" t="str">
        <f aca="false">IF($A201="","",IF($K201="Yes","Cited: keep",IF(AND($J201&lt;&gt;"",$J201&gt;0),"Converting: keep",IF($N201&gt;1,"Cannibalising: pick one",IF(AND($F201&lt;&gt;"",$F201&gt;='Legend &amp; Scorecard'!$B$18),"Earning: keep",IF(AND($G201&lt;&gt;"",$G201&gt;=500,$H201&lt;&gt;"",$H201&gt;10),"Ranking badly: update",IF(AND($F201&lt;&gt;"",$F201&lt;'Legend &amp; Scorecard'!$B$19,$G201&lt;&gt;"",$G201&lt;'Legend &amp; Scorecard'!$B$20,$I201&lt;2),"Dead: retire","Review")))))))</f>
        <v/>
      </c>
      <c r="P201" s="15"/>
      <c r="Q201" s="14"/>
      <c r="R201" s="15"/>
      <c r="S201" s="15"/>
      <c r="T201" s="15"/>
      <c r="U201" s="14"/>
    </row>
    <row r="202" customFormat="false" ht="15" hidden="false" customHeight="false" outlineLevel="0" collapsed="false">
      <c r="A202" s="10"/>
      <c r="B202" s="10"/>
      <c r="C202" s="11"/>
      <c r="D202" s="12"/>
      <c r="E202" s="12"/>
      <c r="F202" s="11"/>
      <c r="G202" s="11"/>
      <c r="H202" s="11"/>
      <c r="I202" s="11"/>
      <c r="J202" s="11"/>
      <c r="K202" s="11"/>
      <c r="L202" s="11"/>
      <c r="M202" s="10"/>
      <c r="N202" s="13" t="str">
        <f aca="false">IF($C202="","",COUNTIF($C$5:$C$205,$C202))</f>
        <v/>
      </c>
      <c r="O202" s="11" t="str">
        <f aca="false">IF($A202="","",IF($K202="Yes","Cited: keep",IF(AND($J202&lt;&gt;"",$J202&gt;0),"Converting: keep",IF($N202&gt;1,"Cannibalising: pick one",IF(AND($F202&lt;&gt;"",$F202&gt;='Legend &amp; Scorecard'!$B$18),"Earning: keep",IF(AND($G202&lt;&gt;"",$G202&gt;=500,$H202&lt;&gt;"",$H202&gt;10),"Ranking badly: update",IF(AND($F202&lt;&gt;"",$F202&lt;'Legend &amp; Scorecard'!$B$19,$G202&lt;&gt;"",$G202&lt;'Legend &amp; Scorecard'!$B$20,$I202&lt;2),"Dead: retire","Review")))))))</f>
        <v/>
      </c>
      <c r="P202" s="11"/>
      <c r="Q202" s="10"/>
      <c r="R202" s="11"/>
      <c r="S202" s="11"/>
      <c r="T202" s="11"/>
      <c r="U202" s="10"/>
    </row>
    <row r="203" customFormat="false" ht="15" hidden="false" customHeight="false" outlineLevel="0" collapsed="false">
      <c r="A203" s="14"/>
      <c r="B203" s="14"/>
      <c r="C203" s="15"/>
      <c r="D203" s="16"/>
      <c r="E203" s="16"/>
      <c r="F203" s="15"/>
      <c r="G203" s="15"/>
      <c r="H203" s="15"/>
      <c r="I203" s="15"/>
      <c r="J203" s="15"/>
      <c r="K203" s="15"/>
      <c r="L203" s="15"/>
      <c r="M203" s="14"/>
      <c r="N203" s="17" t="str">
        <f aca="false">IF($C203="","",COUNTIF($C$5:$C$205,$C203))</f>
        <v/>
      </c>
      <c r="O203" s="15" t="str">
        <f aca="false">IF($A203="","",IF($K203="Yes","Cited: keep",IF(AND($J203&lt;&gt;"",$J203&gt;0),"Converting: keep",IF($N203&gt;1,"Cannibalising: pick one",IF(AND($F203&lt;&gt;"",$F203&gt;='Legend &amp; Scorecard'!$B$18),"Earning: keep",IF(AND($G203&lt;&gt;"",$G203&gt;=500,$H203&lt;&gt;"",$H203&gt;10),"Ranking badly: update",IF(AND($F203&lt;&gt;"",$F203&lt;'Legend &amp; Scorecard'!$B$19,$G203&lt;&gt;"",$G203&lt;'Legend &amp; Scorecard'!$B$20,$I203&lt;2),"Dead: retire","Review")))))))</f>
        <v/>
      </c>
      <c r="P203" s="15"/>
      <c r="Q203" s="14"/>
      <c r="R203" s="15"/>
      <c r="S203" s="15"/>
      <c r="T203" s="15"/>
      <c r="U203" s="14"/>
    </row>
    <row r="204" customFormat="false" ht="15" hidden="false" customHeight="false" outlineLevel="0" collapsed="false">
      <c r="A204" s="10"/>
      <c r="B204" s="10"/>
      <c r="C204" s="11"/>
      <c r="D204" s="12"/>
      <c r="E204" s="12"/>
      <c r="F204" s="11"/>
      <c r="G204" s="11"/>
      <c r="H204" s="11"/>
      <c r="I204" s="11"/>
      <c r="J204" s="11"/>
      <c r="K204" s="11"/>
      <c r="L204" s="11"/>
      <c r="M204" s="10"/>
      <c r="N204" s="13" t="str">
        <f aca="false">IF($C204="","",COUNTIF($C$5:$C$205,$C204))</f>
        <v/>
      </c>
      <c r="O204" s="11" t="str">
        <f aca="false">IF($A204="","",IF($K204="Yes","Cited: keep",IF(AND($J204&lt;&gt;"",$J204&gt;0),"Converting: keep",IF($N204&gt;1,"Cannibalising: pick one",IF(AND($F204&lt;&gt;"",$F204&gt;='Legend &amp; Scorecard'!$B$18),"Earning: keep",IF(AND($G204&lt;&gt;"",$G204&gt;=500,$H204&lt;&gt;"",$H204&gt;10),"Ranking badly: update",IF(AND($F204&lt;&gt;"",$F204&lt;'Legend &amp; Scorecard'!$B$19,$G204&lt;&gt;"",$G204&lt;'Legend &amp; Scorecard'!$B$20,$I204&lt;2),"Dead: retire","Review")))))))</f>
        <v/>
      </c>
      <c r="P204" s="11"/>
      <c r="Q204" s="10"/>
      <c r="R204" s="11"/>
      <c r="S204" s="11"/>
      <c r="T204" s="11"/>
      <c r="U204" s="10"/>
    </row>
    <row r="205" customFormat="false" ht="15" hidden="false" customHeight="false" outlineLevel="0" collapsed="false">
      <c r="A205" s="14"/>
      <c r="B205" s="14"/>
      <c r="C205" s="15"/>
      <c r="D205" s="16"/>
      <c r="E205" s="16"/>
      <c r="F205" s="15"/>
      <c r="G205" s="15"/>
      <c r="H205" s="15"/>
      <c r="I205" s="15"/>
      <c r="J205" s="15"/>
      <c r="K205" s="15"/>
      <c r="L205" s="15"/>
      <c r="M205" s="14"/>
      <c r="N205" s="17" t="str">
        <f aca="false">IF($C205="","",COUNTIF($C$5:$C$205,$C205))</f>
        <v/>
      </c>
      <c r="O205" s="15" t="str">
        <f aca="false">IF($A205="","",IF($K205="Yes","Cited: keep",IF(AND($J205&lt;&gt;"",$J205&gt;0),"Converting: keep",IF($N205&gt;1,"Cannibalising: pick one",IF(AND($F205&lt;&gt;"",$F205&gt;='Legend &amp; Scorecard'!$B$18),"Earning: keep",IF(AND($G205&lt;&gt;"",$G205&gt;=500,$H205&lt;&gt;"",$H205&gt;10),"Ranking badly: update",IF(AND($F205&lt;&gt;"",$F205&lt;'Legend &amp; Scorecard'!$B$19,$G205&lt;&gt;"",$G205&lt;'Legend &amp; Scorecard'!$B$20,$I205&lt;2),"Dead: retire","Review")))))))</f>
        <v/>
      </c>
      <c r="P205" s="15"/>
      <c r="Q205" s="14"/>
      <c r="R205" s="15"/>
      <c r="S205" s="15"/>
      <c r="T205" s="15"/>
      <c r="U205" s="14"/>
    </row>
  </sheetData>
  <mergeCells count="6">
    <mergeCell ref="A1:U1"/>
    <mergeCell ref="A2:U2"/>
    <mergeCell ref="A3:E3"/>
    <mergeCell ref="F3:J3"/>
    <mergeCell ref="K3:M3"/>
    <mergeCell ref="N3:U3"/>
  </mergeCells>
  <conditionalFormatting sqref="K5:K205">
    <cfRule type="cellIs" priority="2" operator="equal" aboveAverage="0" equalAverage="0" bottom="0" percent="0" rank="0" text="" dxfId="0">
      <formula>"Yes"</formula>
    </cfRule>
    <cfRule type="cellIs" priority="3" operator="equal" aboveAverage="0" equalAverage="0" bottom="0" percent="0" rank="0" text="" dxfId="1">
      <formula>"No"</formula>
    </cfRule>
    <cfRule type="cellIs" priority="4" operator="equal" aboveAverage="0" equalAverage="0" bottom="0" percent="0" rank="0" text="" dxfId="2">
      <formula>"Unknown"</formula>
    </cfRule>
  </conditionalFormatting>
  <conditionalFormatting sqref="O5:O205">
    <cfRule type="cellIs" priority="5" operator="equal" aboveAverage="0" equalAverage="0" bottom="0" percent="0" rank="0" text="" dxfId="0">
      <formula>"Cited: keep"</formula>
    </cfRule>
    <cfRule type="cellIs" priority="6" operator="equal" aboveAverage="0" equalAverage="0" bottom="0" percent="0" rank="0" text="" dxfId="0">
      <formula>"Converting: keep"</formula>
    </cfRule>
    <cfRule type="cellIs" priority="7" operator="equal" aboveAverage="0" equalAverage="0" bottom="0" percent="0" rank="0" text="" dxfId="0">
      <formula>"Earning: keep"</formula>
    </cfRule>
    <cfRule type="cellIs" priority="8" operator="equal" aboveAverage="0" equalAverage="0" bottom="0" percent="0" rank="0" text="" dxfId="3">
      <formula>"Cannibalising: pick one"</formula>
    </cfRule>
    <cfRule type="cellIs" priority="9" operator="equal" aboveAverage="0" equalAverage="0" bottom="0" percent="0" rank="0" text="" dxfId="2">
      <formula>"Ranking badly: update"</formula>
    </cfRule>
    <cfRule type="cellIs" priority="10" operator="equal" aboveAverage="0" equalAverage="0" bottom="0" percent="0" rank="0" text="" dxfId="1">
      <formula>"Dead: retire"</formula>
    </cfRule>
    <cfRule type="cellIs" priority="11" operator="equal" aboveAverage="0" equalAverage="0" bottom="0" percent="0" rank="0" text="" dxfId="4">
      <formula>"Review"</formula>
    </cfRule>
    <cfRule type="cellIs" priority="12" operator="equal" aboveAverage="0" equalAverage="0" bottom="0" percent="0" rank="0" text="" dxfId="5">
      <formula>"Cannibalising: pick one"</formula>
    </cfRule>
  </conditionalFormatting>
  <conditionalFormatting sqref="P5:P205">
    <cfRule type="cellIs" priority="13" operator="equal" aboveAverage="0" equalAverage="0" bottom="0" percent="0" rank="0" text="" dxfId="0">
      <formula>"Keep"</formula>
    </cfRule>
    <cfRule type="cellIs" priority="14" operator="equal" aboveAverage="0" equalAverage="0" bottom="0" percent="0" rank="0" text="" dxfId="2">
      <formula>"Update"</formula>
    </cfRule>
    <cfRule type="cellIs" priority="15" operator="equal" aboveAverage="0" equalAverage="0" bottom="0" percent="0" rank="0" text="" dxfId="4">
      <formula>"Consolidate"</formula>
    </cfRule>
    <cfRule type="cellIs" priority="16" operator="equal" aboveAverage="0" equalAverage="0" bottom="0" percent="0" rank="0" text="" dxfId="6">
      <formula>"Redirect"</formula>
    </cfRule>
    <cfRule type="cellIs" priority="17" operator="equal" aboveAverage="0" equalAverage="0" bottom="0" percent="0" rank="0" text="" dxfId="7">
      <formula>"Noindex"</formula>
    </cfRule>
    <cfRule type="cellIs" priority="18" operator="equal" aboveAverage="0" equalAverage="0" bottom="0" percent="0" rank="0" text="" dxfId="1">
      <formula>"Retire"</formula>
    </cfRule>
  </conditionalFormatting>
  <conditionalFormatting sqref="R5:R205">
    <cfRule type="cellIs" priority="19" operator="equal" aboveAverage="0" equalAverage="0" bottom="0" percent="0" rank="0" text="" dxfId="0">
      <formula>"Quick win"</formula>
    </cfRule>
    <cfRule type="cellIs" priority="20" operator="equal" aboveAverage="0" equalAverage="0" bottom="0" percent="0" rank="0" text="" dxfId="2">
      <formula>"Moderate"</formula>
    </cfRule>
    <cfRule type="cellIs" priority="21" operator="equal" aboveAverage="0" equalAverage="0" bottom="0" percent="0" rank="0" text="" dxfId="7">
      <formula>"Heavy"</formula>
    </cfRule>
  </conditionalFormatting>
  <conditionalFormatting sqref="T5:T205">
    <cfRule type="cellIs" priority="22" operator="equal" aboveAverage="0" equalAverage="0" bottom="0" percent="0" rank="0" text="" dxfId="1">
      <formula>"Not started"</formula>
    </cfRule>
    <cfRule type="cellIs" priority="23" operator="equal" aboveAverage="0" equalAverage="0" bottom="0" percent="0" rank="0" text="" dxfId="2">
      <formula>"In progress"</formula>
    </cfRule>
    <cfRule type="cellIs" priority="24" operator="equal" aboveAverage="0" equalAverage="0" bottom="0" percent="0" rank="0" text="" dxfId="0">
      <formula>"Done"</formula>
    </cfRule>
    <cfRule type="cellIs" priority="25" operator="equal" aboveAverage="0" equalAverage="0" bottom="0" percent="0" rank="0" text="" dxfId="6">
      <formula>"Won't do"</formula>
    </cfRule>
  </conditionalFormatting>
  <conditionalFormatting sqref="N5:N205">
    <cfRule type="cellIs" priority="26" operator="greaterThan" aboveAverage="0" equalAverage="0" bottom="0" percent="0" rank="0" text="" dxfId="8">
      <formula>1</formula>
    </cfRule>
  </conditionalFormatting>
  <dataValidations count="6">
    <dataValidation allowBlank="true" errorStyle="stop" operator="between" showDropDown="false" showErrorMessage="false" showInputMessage="false" sqref="K5:K205" type="list">
      <formula1>"Yes,No,Unknown"</formula1>
      <formula2>0</formula2>
    </dataValidation>
    <dataValidation allowBlank="true" errorStyle="stop" operator="between" showDropDown="false" showErrorMessage="false" showInputMessage="false" sqref="L5:L205" type="list">
      <formula1>"ChatGPT,Perplexity,Gemini,AI Overviews,Multiple"</formula1>
      <formula2>0</formula2>
    </dataValidation>
    <dataValidation allowBlank="true" errorStyle="stop" operator="between" showDropDown="false" showErrorMessage="false" showInputMessage="false" sqref="P5:P205" type="list">
      <formula1>"Keep,Update,Consolidate,Redirect,Noindex,Retire"</formula1>
      <formula2>0</formula2>
    </dataValidation>
    <dataValidation allowBlank="true" errorStyle="stop" operator="between" showDropDown="false" showErrorMessage="false" showInputMessage="false" sqref="R5:R205" type="list">
      <formula1>"Quick win,Moderate,Heavy"</formula1>
      <formula2>0</formula2>
    </dataValidation>
    <dataValidation allowBlank="true" errorStyle="stop" operator="between" showDropDown="false" showErrorMessage="false" showInputMessage="false" sqref="S5:S205" type="list">
      <formula1>"Agency,Client,Writer,Developer"</formula1>
      <formula2>0</formula2>
    </dataValidation>
    <dataValidation allowBlank="true" errorStyle="stop" operator="between" showDropDown="false" showErrorMessage="false" showInputMessage="false" sqref="T5:T205" type="list">
      <formula1>"Not started,In progress,Done,Won't do"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B0000"/>
    <pageSetUpPr fitToPage="false"/>
  </sheetPr>
  <dimension ref="A1:D1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0"/>
    <col collapsed="false" customWidth="true" hidden="false" outlineLevel="0" max="2" min="2" style="0" width="22"/>
    <col collapsed="false" customWidth="true" hidden="false" outlineLevel="0" max="3" min="3" style="0" width="104"/>
    <col collapsed="false" customWidth="true" hidden="false" outlineLevel="0" max="4" min="4" style="0" width="14"/>
  </cols>
  <sheetData>
    <row r="1" customFormat="false" ht="33.75" hidden="false" customHeight="true" outlineLevel="0" collapsed="false">
      <c r="A1" s="1" t="s">
        <v>0</v>
      </c>
      <c r="B1" s="1"/>
      <c r="C1" s="1"/>
      <c r="D1" s="1"/>
    </row>
    <row r="2" customFormat="false" ht="19.5" hidden="false" customHeight="true" outlineLevel="0" collapsed="false">
      <c r="A2" s="2" t="s">
        <v>38</v>
      </c>
      <c r="B2" s="2"/>
      <c r="C2" s="2"/>
      <c r="D2" s="2"/>
    </row>
    <row r="3" customFormat="false" ht="15" hidden="false" customHeight="false" outlineLevel="0" collapsed="false">
      <c r="A3" s="18"/>
      <c r="B3" s="18"/>
      <c r="C3" s="18"/>
      <c r="D3" s="18"/>
    </row>
    <row r="4" customFormat="false" ht="15" hidden="false" customHeight="false" outlineLevel="0" collapsed="false">
      <c r="A4" s="19" t="s">
        <v>39</v>
      </c>
      <c r="B4" s="18"/>
      <c r="C4" s="18"/>
      <c r="D4" s="18"/>
    </row>
    <row r="5" customFormat="false" ht="15" hidden="false" customHeight="false" outlineLevel="0" collapsed="false">
      <c r="A5" s="20" t="s">
        <v>40</v>
      </c>
      <c r="B5" s="18"/>
      <c r="C5" s="18"/>
      <c r="D5" s="18"/>
    </row>
    <row r="6" customFormat="false" ht="15" hidden="false" customHeight="false" outlineLevel="0" collapsed="false">
      <c r="A6" s="20" t="s">
        <v>41</v>
      </c>
      <c r="B6" s="18"/>
      <c r="C6" s="18"/>
      <c r="D6" s="18"/>
    </row>
    <row r="7" customFormat="false" ht="15" hidden="false" customHeight="false" outlineLevel="0" collapsed="false">
      <c r="A7" s="20" t="s">
        <v>42</v>
      </c>
      <c r="B7" s="18"/>
      <c r="C7" s="18"/>
      <c r="D7" s="18"/>
    </row>
    <row r="8" customFormat="false" ht="15" hidden="false" customHeight="false" outlineLevel="0" collapsed="false">
      <c r="A8" s="20" t="s">
        <v>43</v>
      </c>
      <c r="B8" s="18"/>
      <c r="C8" s="18"/>
      <c r="D8" s="18"/>
    </row>
    <row r="9" customFormat="false" ht="15" hidden="false" customHeight="false" outlineLevel="0" collapsed="false">
      <c r="A9" s="20" t="s">
        <v>44</v>
      </c>
      <c r="B9" s="18"/>
      <c r="C9" s="18"/>
      <c r="D9" s="18"/>
    </row>
    <row r="10" customFormat="false" ht="15" hidden="false" customHeight="false" outlineLevel="0" collapsed="false">
      <c r="A10" s="20" t="s">
        <v>45</v>
      </c>
      <c r="B10" s="18"/>
      <c r="C10" s="18"/>
      <c r="D10" s="18"/>
    </row>
    <row r="11" customFormat="false" ht="15" hidden="false" customHeight="false" outlineLevel="0" collapsed="false">
      <c r="A11" s="20" t="s">
        <v>46</v>
      </c>
      <c r="B11" s="18"/>
      <c r="C11" s="18"/>
      <c r="D11" s="18"/>
    </row>
    <row r="12" customFormat="false" ht="15" hidden="false" customHeight="false" outlineLevel="0" collapsed="false">
      <c r="A12" s="18"/>
      <c r="B12" s="18"/>
      <c r="C12" s="18"/>
      <c r="D12" s="18"/>
    </row>
    <row r="13" customFormat="false" ht="15" hidden="false" customHeight="false" outlineLevel="0" collapsed="false">
      <c r="A13" s="21" t="s">
        <v>47</v>
      </c>
      <c r="B13" s="22"/>
      <c r="C13" s="23" t="s">
        <v>48</v>
      </c>
      <c r="D13" s="18"/>
    </row>
    <row r="14" customFormat="false" ht="15" hidden="false" customHeight="false" outlineLevel="0" collapsed="false">
      <c r="A14" s="21" t="s">
        <v>49</v>
      </c>
      <c r="B14" s="22"/>
      <c r="C14" s="18"/>
      <c r="D14" s="18"/>
    </row>
    <row r="15" customFormat="false" ht="15" hidden="false" customHeight="false" outlineLevel="0" collapsed="false">
      <c r="A15" s="21" t="s">
        <v>50</v>
      </c>
      <c r="B15" s="22"/>
      <c r="C15" s="18"/>
      <c r="D15" s="18"/>
    </row>
    <row r="16" customFormat="false" ht="15" hidden="false" customHeight="false" outlineLevel="0" collapsed="false">
      <c r="A16" s="21" t="s">
        <v>51</v>
      </c>
      <c r="B16" s="24" t="n">
        <v>46220</v>
      </c>
      <c r="C16" s="18"/>
      <c r="D16" s="18"/>
    </row>
    <row r="17" customFormat="false" ht="15" hidden="false" customHeight="false" outlineLevel="0" collapsed="false">
      <c r="A17" s="21" t="s">
        <v>52</v>
      </c>
      <c r="B17" s="22"/>
      <c r="C17" s="18"/>
      <c r="D17" s="18"/>
    </row>
    <row r="18" customFormat="false" ht="15" hidden="false" customHeight="false" outlineLevel="0" collapsed="false">
      <c r="A18" s="21" t="s">
        <v>53</v>
      </c>
      <c r="B18" s="22" t="n">
        <v>25</v>
      </c>
      <c r="C18" s="23" t="s">
        <v>54</v>
      </c>
      <c r="D18" s="18"/>
    </row>
    <row r="19" customFormat="false" ht="15" hidden="false" customHeight="false" outlineLevel="0" collapsed="false">
      <c r="A19" s="21" t="s">
        <v>55</v>
      </c>
      <c r="B19" s="22" t="n">
        <v>5</v>
      </c>
      <c r="C19" s="18"/>
      <c r="D19" s="18"/>
    </row>
    <row r="20" customFormat="false" ht="15" hidden="false" customHeight="false" outlineLevel="0" collapsed="false">
      <c r="A20" s="21" t="s">
        <v>56</v>
      </c>
      <c r="B20" s="22" t="n">
        <v>100</v>
      </c>
      <c r="C20" s="18"/>
      <c r="D20" s="18"/>
    </row>
    <row r="21" customFormat="false" ht="15" hidden="false" customHeight="false" outlineLevel="0" collapsed="false">
      <c r="A21" s="18"/>
      <c r="B21" s="18"/>
      <c r="C21" s="18"/>
      <c r="D21" s="18"/>
    </row>
    <row r="22" customFormat="false" ht="15" hidden="false" customHeight="false" outlineLevel="0" collapsed="false">
      <c r="A22" s="19" t="s">
        <v>57</v>
      </c>
      <c r="B22" s="18"/>
      <c r="C22" s="18"/>
      <c r="D22" s="18"/>
    </row>
    <row r="23" customFormat="false" ht="15" hidden="false" customHeight="false" outlineLevel="0" collapsed="false">
      <c r="A23" s="25" t="s">
        <v>58</v>
      </c>
      <c r="B23" s="18"/>
      <c r="C23" s="18"/>
      <c r="D23" s="18"/>
    </row>
    <row r="24" customFormat="false" ht="15" hidden="false" customHeight="false" outlineLevel="0" collapsed="false">
      <c r="A24" s="25" t="s">
        <v>59</v>
      </c>
      <c r="B24" s="18"/>
      <c r="C24" s="18"/>
      <c r="D24" s="18"/>
    </row>
    <row r="25" customFormat="false" ht="15" hidden="false" customHeight="false" outlineLevel="0" collapsed="false">
      <c r="A25" s="25" t="s">
        <v>60</v>
      </c>
      <c r="B25" s="18"/>
      <c r="C25" s="18"/>
      <c r="D25" s="18"/>
    </row>
    <row r="26" customFormat="false" ht="15" hidden="false" customHeight="false" outlineLevel="0" collapsed="false">
      <c r="A26" s="25" t="s">
        <v>61</v>
      </c>
      <c r="B26" s="18"/>
      <c r="C26" s="18"/>
      <c r="D26" s="18"/>
    </row>
    <row r="27" customFormat="false" ht="15" hidden="false" customHeight="false" outlineLevel="0" collapsed="false">
      <c r="A27" s="25" t="s">
        <v>62</v>
      </c>
      <c r="B27" s="18"/>
      <c r="C27" s="18"/>
      <c r="D27" s="18"/>
    </row>
    <row r="28" customFormat="false" ht="15" hidden="false" customHeight="false" outlineLevel="0" collapsed="false">
      <c r="A28" s="18"/>
      <c r="B28" s="18"/>
      <c r="C28" s="18"/>
      <c r="D28" s="18"/>
    </row>
    <row r="29" customFormat="false" ht="15" hidden="false" customHeight="false" outlineLevel="0" collapsed="false">
      <c r="A29" s="19" t="s">
        <v>63</v>
      </c>
      <c r="B29" s="18"/>
      <c r="C29" s="18"/>
      <c r="D29" s="18"/>
    </row>
    <row r="30" customFormat="false" ht="15" hidden="false" customHeight="false" outlineLevel="0" collapsed="false">
      <c r="A30" s="26" t="s">
        <v>64</v>
      </c>
      <c r="B30" s="26" t="s">
        <v>65</v>
      </c>
      <c r="C30" s="26" t="s">
        <v>66</v>
      </c>
      <c r="D30" s="18"/>
    </row>
    <row r="31" customFormat="false" ht="48" hidden="false" customHeight="true" outlineLevel="0" collapsed="false">
      <c r="A31" s="27" t="s">
        <v>67</v>
      </c>
      <c r="B31" s="14" t="s">
        <v>68</v>
      </c>
      <c r="C31" s="14" t="s">
        <v>69</v>
      </c>
      <c r="D31" s="18"/>
    </row>
    <row r="32" customFormat="false" ht="48" hidden="false" customHeight="true" outlineLevel="0" collapsed="false">
      <c r="A32" s="28" t="s">
        <v>70</v>
      </c>
      <c r="B32" s="10" t="s">
        <v>71</v>
      </c>
      <c r="C32" s="10" t="s">
        <v>72</v>
      </c>
      <c r="D32" s="18"/>
    </row>
    <row r="33" customFormat="false" ht="48" hidden="false" customHeight="true" outlineLevel="0" collapsed="false">
      <c r="A33" s="27" t="s">
        <v>73</v>
      </c>
      <c r="B33" s="14" t="s">
        <v>74</v>
      </c>
      <c r="C33" s="14" t="s">
        <v>75</v>
      </c>
      <c r="D33" s="18"/>
    </row>
    <row r="34" customFormat="false" ht="48" hidden="false" customHeight="true" outlineLevel="0" collapsed="false">
      <c r="A34" s="28" t="s">
        <v>76</v>
      </c>
      <c r="B34" s="10" t="s">
        <v>77</v>
      </c>
      <c r="C34" s="10" t="s">
        <v>78</v>
      </c>
      <c r="D34" s="18"/>
    </row>
    <row r="35" customFormat="false" ht="48" hidden="false" customHeight="true" outlineLevel="0" collapsed="false">
      <c r="A35" s="27" t="s">
        <v>79</v>
      </c>
      <c r="B35" s="14" t="s">
        <v>80</v>
      </c>
      <c r="C35" s="14" t="s">
        <v>81</v>
      </c>
      <c r="D35" s="18"/>
    </row>
    <row r="36" customFormat="false" ht="48" hidden="false" customHeight="true" outlineLevel="0" collapsed="false">
      <c r="A36" s="28" t="s">
        <v>82</v>
      </c>
      <c r="B36" s="10" t="s">
        <v>83</v>
      </c>
      <c r="C36" s="10" t="s">
        <v>84</v>
      </c>
      <c r="D36" s="18"/>
    </row>
    <row r="37" customFormat="false" ht="48" hidden="false" customHeight="true" outlineLevel="0" collapsed="false">
      <c r="A37" s="27" t="s">
        <v>85</v>
      </c>
      <c r="B37" s="14" t="s">
        <v>86</v>
      </c>
      <c r="C37" s="14" t="s">
        <v>87</v>
      </c>
      <c r="D37" s="18"/>
    </row>
    <row r="38" customFormat="false" ht="48" hidden="false" customHeight="true" outlineLevel="0" collapsed="false">
      <c r="A38" s="28" t="s">
        <v>88</v>
      </c>
      <c r="B38" s="10" t="s">
        <v>89</v>
      </c>
      <c r="C38" s="10" t="s">
        <v>90</v>
      </c>
      <c r="D38" s="18"/>
    </row>
    <row r="39" customFormat="false" ht="48" hidden="false" customHeight="true" outlineLevel="0" collapsed="false">
      <c r="A39" s="27" t="s">
        <v>91</v>
      </c>
      <c r="B39" s="14" t="s">
        <v>92</v>
      </c>
      <c r="C39" s="14" t="s">
        <v>93</v>
      </c>
      <c r="D39" s="18"/>
    </row>
    <row r="40" customFormat="false" ht="15" hidden="false" customHeight="false" outlineLevel="0" collapsed="false">
      <c r="A40" s="18"/>
      <c r="B40" s="18"/>
      <c r="C40" s="18"/>
      <c r="D40" s="18"/>
    </row>
    <row r="41" customFormat="false" ht="15" hidden="false" customHeight="false" outlineLevel="0" collapsed="false">
      <c r="A41" s="18"/>
      <c r="B41" s="18"/>
      <c r="C41" s="18"/>
      <c r="D41" s="18"/>
    </row>
    <row r="42" customFormat="false" ht="15" hidden="false" customHeight="false" outlineLevel="0" collapsed="false">
      <c r="A42" s="19" t="s">
        <v>94</v>
      </c>
      <c r="B42" s="18"/>
      <c r="C42" s="18"/>
      <c r="D42" s="18"/>
    </row>
    <row r="43" customFormat="false" ht="15" hidden="false" customHeight="false" outlineLevel="0" collapsed="false">
      <c r="A43" s="21" t="s">
        <v>76</v>
      </c>
      <c r="B43" s="18"/>
      <c r="C43" s="23" t="s">
        <v>95</v>
      </c>
      <c r="D43" s="18"/>
    </row>
    <row r="44" customFormat="false" ht="15" hidden="false" customHeight="false" outlineLevel="0" collapsed="false">
      <c r="A44" s="29" t="s">
        <v>30</v>
      </c>
      <c r="B44" s="18"/>
      <c r="C44" s="18"/>
      <c r="D44" s="18"/>
    </row>
    <row r="45" customFormat="false" ht="15" hidden="false" customHeight="false" outlineLevel="0" collapsed="false">
      <c r="A45" s="30" t="s">
        <v>96</v>
      </c>
      <c r="B45" s="18"/>
      <c r="C45" s="18"/>
      <c r="D45" s="18"/>
    </row>
    <row r="46" customFormat="false" ht="15" hidden="false" customHeight="false" outlineLevel="0" collapsed="false">
      <c r="A46" s="31" t="s">
        <v>97</v>
      </c>
      <c r="B46" s="18"/>
      <c r="C46" s="18"/>
      <c r="D46" s="18"/>
    </row>
    <row r="47" customFormat="false" ht="15" hidden="false" customHeight="false" outlineLevel="0" collapsed="false">
      <c r="A47" s="18"/>
      <c r="B47" s="18"/>
      <c r="C47" s="18"/>
      <c r="D47" s="18"/>
    </row>
    <row r="48" customFormat="false" ht="15" hidden="false" customHeight="false" outlineLevel="0" collapsed="false">
      <c r="A48" s="21" t="s">
        <v>85</v>
      </c>
      <c r="B48" s="18"/>
      <c r="C48" s="23" t="s">
        <v>98</v>
      </c>
      <c r="D48" s="18"/>
    </row>
    <row r="49" customFormat="false" ht="15" hidden="false" customHeight="false" outlineLevel="0" collapsed="false">
      <c r="A49" s="29" t="s">
        <v>99</v>
      </c>
      <c r="B49" s="18"/>
      <c r="C49" s="18"/>
      <c r="D49" s="18"/>
    </row>
    <row r="50" customFormat="false" ht="15" hidden="false" customHeight="false" outlineLevel="0" collapsed="false">
      <c r="A50" s="29" t="s">
        <v>100</v>
      </c>
      <c r="B50" s="18"/>
      <c r="C50" s="18"/>
      <c r="D50" s="18"/>
    </row>
    <row r="51" customFormat="false" ht="15" hidden="false" customHeight="false" outlineLevel="0" collapsed="false">
      <c r="A51" s="29" t="s">
        <v>101</v>
      </c>
      <c r="B51" s="18"/>
      <c r="C51" s="18"/>
      <c r="D51" s="18"/>
    </row>
    <row r="52" customFormat="false" ht="15" hidden="false" customHeight="false" outlineLevel="0" collapsed="false">
      <c r="A52" s="26" t="s">
        <v>102</v>
      </c>
      <c r="B52" s="18"/>
      <c r="C52" s="18"/>
      <c r="D52" s="18"/>
    </row>
    <row r="53" customFormat="false" ht="15" hidden="false" customHeight="false" outlineLevel="0" collapsed="false">
      <c r="A53" s="31" t="s">
        <v>103</v>
      </c>
      <c r="B53" s="18"/>
      <c r="C53" s="18"/>
      <c r="D53" s="18"/>
    </row>
    <row r="54" customFormat="false" ht="15" hidden="false" customHeight="false" outlineLevel="0" collapsed="false">
      <c r="A54" s="30" t="s">
        <v>104</v>
      </c>
      <c r="B54" s="18"/>
      <c r="C54" s="18"/>
      <c r="D54" s="18"/>
    </row>
    <row r="55" customFormat="false" ht="15" hidden="false" customHeight="false" outlineLevel="0" collapsed="false">
      <c r="A55" s="32" t="s">
        <v>105</v>
      </c>
      <c r="B55" s="18"/>
      <c r="C55" s="18"/>
      <c r="D55" s="18"/>
    </row>
    <row r="56" customFormat="false" ht="15" hidden="false" customHeight="false" outlineLevel="0" collapsed="false">
      <c r="A56" s="18"/>
      <c r="B56" s="18"/>
      <c r="C56" s="18"/>
      <c r="D56" s="18"/>
    </row>
    <row r="57" customFormat="false" ht="15" hidden="false" customHeight="false" outlineLevel="0" collapsed="false">
      <c r="A57" s="21" t="s">
        <v>88</v>
      </c>
      <c r="B57" s="18"/>
      <c r="C57" s="23" t="s">
        <v>106</v>
      </c>
      <c r="D57" s="18"/>
    </row>
    <row r="58" customFormat="false" ht="15" hidden="false" customHeight="false" outlineLevel="0" collapsed="false">
      <c r="A58" s="29" t="s">
        <v>33</v>
      </c>
      <c r="B58" s="18"/>
      <c r="C58" s="18"/>
      <c r="D58" s="18"/>
    </row>
    <row r="59" customFormat="false" ht="15" hidden="false" customHeight="false" outlineLevel="0" collapsed="false">
      <c r="A59" s="31" t="s">
        <v>107</v>
      </c>
      <c r="B59" s="18"/>
      <c r="C59" s="18"/>
      <c r="D59" s="18"/>
    </row>
    <row r="60" customFormat="false" ht="15" hidden="false" customHeight="false" outlineLevel="0" collapsed="false">
      <c r="A60" s="32" t="s">
        <v>108</v>
      </c>
      <c r="B60" s="18"/>
      <c r="C60" s="18"/>
      <c r="D60" s="18"/>
    </row>
    <row r="61" customFormat="false" ht="15" hidden="false" customHeight="false" outlineLevel="0" collapsed="false">
      <c r="A61" s="33" t="s">
        <v>109</v>
      </c>
      <c r="B61" s="18"/>
      <c r="C61" s="18"/>
      <c r="D61" s="18"/>
    </row>
    <row r="62" customFormat="false" ht="15" hidden="false" customHeight="false" outlineLevel="0" collapsed="false">
      <c r="A62" s="34" t="s">
        <v>110</v>
      </c>
      <c r="B62" s="18"/>
      <c r="C62" s="18"/>
      <c r="D62" s="18"/>
    </row>
    <row r="63" customFormat="false" ht="15" hidden="false" customHeight="false" outlineLevel="0" collapsed="false">
      <c r="A63" s="30" t="s">
        <v>111</v>
      </c>
      <c r="B63" s="18"/>
      <c r="C63" s="18"/>
      <c r="D63" s="18"/>
    </row>
    <row r="64" customFormat="false" ht="15" hidden="false" customHeight="false" outlineLevel="0" collapsed="false">
      <c r="A64" s="18"/>
      <c r="B64" s="18"/>
      <c r="C64" s="18"/>
      <c r="D64" s="18"/>
    </row>
    <row r="65" customFormat="false" ht="15" hidden="false" customHeight="false" outlineLevel="0" collapsed="false">
      <c r="A65" s="21" t="s">
        <v>112</v>
      </c>
      <c r="B65" s="18"/>
      <c r="C65" s="23" t="s">
        <v>113</v>
      </c>
      <c r="D65" s="18"/>
    </row>
    <row r="66" customFormat="false" ht="15" hidden="false" customHeight="false" outlineLevel="0" collapsed="false">
      <c r="A66" s="29" t="s">
        <v>34</v>
      </c>
      <c r="B66" s="18"/>
      <c r="C66" s="18"/>
      <c r="D66" s="18"/>
    </row>
    <row r="67" customFormat="false" ht="15" hidden="false" customHeight="false" outlineLevel="0" collapsed="false">
      <c r="A67" s="31" t="s">
        <v>114</v>
      </c>
      <c r="B67" s="18"/>
      <c r="C67" s="18"/>
      <c r="D67" s="18"/>
    </row>
    <row r="68" customFormat="false" ht="15" hidden="false" customHeight="false" outlineLevel="0" collapsed="false">
      <c r="A68" s="34" t="s">
        <v>115</v>
      </c>
      <c r="B68" s="18"/>
      <c r="C68" s="18"/>
      <c r="D68" s="18"/>
    </row>
    <row r="69" customFormat="false" ht="15" hidden="false" customHeight="false" outlineLevel="0" collapsed="false">
      <c r="A69" s="18"/>
      <c r="B69" s="18"/>
      <c r="C69" s="18"/>
      <c r="D69" s="18"/>
    </row>
    <row r="70" customFormat="false" ht="15" hidden="false" customHeight="false" outlineLevel="0" collapsed="false">
      <c r="A70" s="19" t="s">
        <v>116</v>
      </c>
      <c r="B70" s="18"/>
      <c r="C70" s="18"/>
      <c r="D70" s="18"/>
    </row>
    <row r="71" customFormat="false" ht="15" hidden="false" customHeight="false" outlineLevel="0" collapsed="false">
      <c r="A71" s="26" t="s">
        <v>117</v>
      </c>
      <c r="B71" s="35"/>
      <c r="C71" s="18"/>
      <c r="D71" s="18"/>
    </row>
    <row r="72" customFormat="false" ht="15" hidden="false" customHeight="false" outlineLevel="0" collapsed="false">
      <c r="A72" s="36" t="s">
        <v>118</v>
      </c>
      <c r="B72" s="37" t="n">
        <f aca="false">COUNTA(Inventory!$A$6:$A$205)</f>
        <v>0</v>
      </c>
      <c r="C72" s="18"/>
      <c r="D72" s="18"/>
    </row>
    <row r="73" customFormat="false" ht="15" hidden="false" customHeight="false" outlineLevel="0" collapsed="false">
      <c r="A73" s="38" t="s">
        <v>119</v>
      </c>
      <c r="B73" s="39" t="n">
        <f aca="false">COUNTA(Inventory!$P$6:$P$205)</f>
        <v>0</v>
      </c>
      <c r="C73" s="18"/>
      <c r="D73" s="18"/>
    </row>
    <row r="74" customFormat="false" ht="15" hidden="false" customHeight="false" outlineLevel="0" collapsed="false">
      <c r="A74" s="36" t="s">
        <v>120</v>
      </c>
      <c r="B74" s="37" t="n">
        <f aca="false">COUNTA(Inventory!$A$6:$A$205)-COUNTA(Inventory!$P$6:$P$205)</f>
        <v>0</v>
      </c>
      <c r="C74" s="23" t="s">
        <v>121</v>
      </c>
      <c r="D74" s="18"/>
    </row>
    <row r="75" customFormat="false" ht="15" hidden="false" customHeight="false" outlineLevel="0" collapsed="false">
      <c r="A75" s="18"/>
      <c r="B75" s="18"/>
      <c r="C75" s="18"/>
      <c r="D75" s="18"/>
    </row>
    <row r="76" customFormat="false" ht="15" hidden="false" customHeight="false" outlineLevel="0" collapsed="false">
      <c r="A76" s="26" t="s">
        <v>4</v>
      </c>
      <c r="B76" s="35"/>
      <c r="C76" s="23" t="s">
        <v>122</v>
      </c>
      <c r="D76" s="18"/>
    </row>
    <row r="77" customFormat="false" ht="15" hidden="false" customHeight="false" outlineLevel="0" collapsed="false">
      <c r="A77" s="38" t="s">
        <v>123</v>
      </c>
      <c r="B77" s="39" t="n">
        <f aca="false">COUNTIF(Inventory!$K$6:$K$205,"Yes")</f>
        <v>0</v>
      </c>
      <c r="C77" s="18"/>
      <c r="D77" s="18"/>
    </row>
    <row r="78" customFormat="false" ht="15" hidden="false" customHeight="false" outlineLevel="0" collapsed="false">
      <c r="A78" s="36" t="s">
        <v>124</v>
      </c>
      <c r="B78" s="37" t="n">
        <f aca="false">COUNTIFS(Inventory!$K$6:$K$205,"Yes",Inventory!$F$6:$F$205,0)</f>
        <v>0</v>
      </c>
      <c r="C78" s="23" t="s">
        <v>125</v>
      </c>
      <c r="D78" s="18"/>
    </row>
    <row r="79" customFormat="false" ht="15" hidden="false" customHeight="false" outlineLevel="0" collapsed="false">
      <c r="A79" s="38" t="s">
        <v>126</v>
      </c>
      <c r="B79" s="40" t="n">
        <f aca="false">IFERROR(COUNTIF(Inventory!$K$6:$K$205,"Yes")/COUNTA(Inventory!$A$6:$A$205),0)</f>
        <v>0</v>
      </c>
      <c r="C79" s="18"/>
      <c r="D79" s="18"/>
    </row>
    <row r="80" customFormat="false" ht="15" hidden="false" customHeight="false" outlineLevel="0" collapsed="false">
      <c r="A80" s="36" t="s">
        <v>127</v>
      </c>
      <c r="B80" s="37" t="n">
        <f aca="false">COUNTIF(Inventory!$K$6:$K$205,"Unknown")+COUNTA(Inventory!$A$6:$A$205)-COUNTA(Inventory!$K$6:$K$205)</f>
        <v>0</v>
      </c>
      <c r="C80" s="23" t="s">
        <v>128</v>
      </c>
      <c r="D80" s="18"/>
    </row>
    <row r="81" customFormat="false" ht="15" hidden="false" customHeight="false" outlineLevel="0" collapsed="false">
      <c r="A81" s="18"/>
      <c r="B81" s="18"/>
      <c r="C81" s="18"/>
      <c r="D81" s="18"/>
    </row>
    <row r="82" customFormat="false" ht="15" hidden="false" customHeight="false" outlineLevel="0" collapsed="false">
      <c r="A82" s="26" t="s">
        <v>129</v>
      </c>
      <c r="B82" s="35"/>
      <c r="C82" s="23" t="s">
        <v>130</v>
      </c>
      <c r="D82" s="18"/>
    </row>
    <row r="83" customFormat="false" ht="15" hidden="false" customHeight="false" outlineLevel="0" collapsed="false">
      <c r="A83" s="38" t="s">
        <v>131</v>
      </c>
      <c r="B83" s="39" t="n">
        <f aca="false">COUNTIF(Inventory!$N$6:$N$205,"&gt;1")</f>
        <v>0</v>
      </c>
      <c r="C83" s="18"/>
      <c r="D83" s="18"/>
    </row>
    <row r="84" customFormat="false" ht="15" hidden="false" customHeight="false" outlineLevel="0" collapsed="false">
      <c r="A84" s="36" t="s">
        <v>132</v>
      </c>
      <c r="B84" s="37" t="n">
        <f aca="false">COUNTIF(Inventory!$O$6:$O$205,"Cannibalising: pick one")</f>
        <v>0</v>
      </c>
      <c r="C84" s="18"/>
      <c r="D84" s="18"/>
    </row>
    <row r="85" customFormat="false" ht="15" hidden="false" customHeight="false" outlineLevel="0" collapsed="false">
      <c r="A85" s="38" t="s">
        <v>133</v>
      </c>
      <c r="B85" s="39" t="n">
        <f aca="false">IFERROR(MAX(Inventory!$N$6:$N$205),0)</f>
        <v>0</v>
      </c>
      <c r="C85" s="23" t="s">
        <v>134</v>
      </c>
      <c r="D85" s="18"/>
    </row>
    <row r="86" customFormat="false" ht="15" hidden="false" customHeight="false" outlineLevel="0" collapsed="false">
      <c r="A86" s="18"/>
      <c r="B86" s="18"/>
      <c r="C86" s="18"/>
      <c r="D86" s="18"/>
    </row>
    <row r="87" customFormat="false" ht="15" hidden="false" customHeight="false" outlineLevel="0" collapsed="false">
      <c r="A87" s="26" t="s">
        <v>135</v>
      </c>
      <c r="B87" s="35"/>
      <c r="C87" s="18"/>
      <c r="D87" s="18"/>
    </row>
    <row r="88" customFormat="false" ht="15" hidden="false" customHeight="false" outlineLevel="0" collapsed="false">
      <c r="A88" s="36" t="s">
        <v>33</v>
      </c>
      <c r="B88" s="37" t="n">
        <f aca="false">COUNTIF(Inventory!$P$6:$P$205,$A88)</f>
        <v>0</v>
      </c>
      <c r="C88" s="18"/>
      <c r="D88" s="18"/>
    </row>
    <row r="89" customFormat="false" ht="15" hidden="false" customHeight="false" outlineLevel="0" collapsed="false">
      <c r="A89" s="38" t="s">
        <v>107</v>
      </c>
      <c r="B89" s="39" t="n">
        <f aca="false">COUNTIF(Inventory!$P$6:$P$205,$A89)</f>
        <v>0</v>
      </c>
      <c r="C89" s="18"/>
      <c r="D89" s="18"/>
    </row>
    <row r="90" customFormat="false" ht="15" hidden="false" customHeight="false" outlineLevel="0" collapsed="false">
      <c r="A90" s="36" t="s">
        <v>108</v>
      </c>
      <c r="B90" s="37" t="n">
        <f aca="false">COUNTIF(Inventory!$P$6:$P$205,$A90)</f>
        <v>0</v>
      </c>
      <c r="C90" s="18"/>
      <c r="D90" s="18"/>
    </row>
    <row r="91" customFormat="false" ht="15" hidden="false" customHeight="false" outlineLevel="0" collapsed="false">
      <c r="A91" s="38" t="s">
        <v>109</v>
      </c>
      <c r="B91" s="39" t="n">
        <f aca="false">COUNTIF(Inventory!$P$6:$P$205,$A91)</f>
        <v>0</v>
      </c>
      <c r="C91" s="18"/>
      <c r="D91" s="18"/>
    </row>
    <row r="92" customFormat="false" ht="15" hidden="false" customHeight="false" outlineLevel="0" collapsed="false">
      <c r="A92" s="36" t="s">
        <v>110</v>
      </c>
      <c r="B92" s="37" t="n">
        <f aca="false">COUNTIF(Inventory!$P$6:$P$205,$A92)</f>
        <v>0</v>
      </c>
      <c r="C92" s="18"/>
      <c r="D92" s="18"/>
    </row>
    <row r="93" customFormat="false" ht="15" hidden="false" customHeight="false" outlineLevel="0" collapsed="false">
      <c r="A93" s="38" t="s">
        <v>111</v>
      </c>
      <c r="B93" s="39" t="n">
        <f aca="false">COUNTIF(Inventory!$P$6:$P$205,$A93)</f>
        <v>0</v>
      </c>
      <c r="C93" s="18"/>
      <c r="D93" s="18"/>
    </row>
    <row r="94" customFormat="false" ht="15" hidden="false" customHeight="false" outlineLevel="0" collapsed="false">
      <c r="A94" s="36" t="s">
        <v>136</v>
      </c>
      <c r="B94" s="41" t="n">
        <f aca="false">IFERROR((COUNTIF(Inventory!$P$6:$P$205,"Retire")+COUNTIF(Inventory!$P$6:$P$205,"Redirect")+COUNTIF(Inventory!$P$6:$P$205,"Noindex"))/COUNTA(Inventory!$A$6:$A$205),0)</f>
        <v>0</v>
      </c>
      <c r="C94" s="23" t="s">
        <v>137</v>
      </c>
      <c r="D94" s="18"/>
    </row>
    <row r="95" customFormat="false" ht="15" hidden="false" customHeight="false" outlineLevel="0" collapsed="false">
      <c r="A95" s="38" t="s">
        <v>138</v>
      </c>
      <c r="B95" s="39" t="n">
        <f aca="false">IFERROR(SUMIFS(Inventory!$F$6:$F$205,Inventory!$P$6:$P$205,"Retire"),0)</f>
        <v>0</v>
      </c>
      <c r="C95" s="23" t="s">
        <v>139</v>
      </c>
      <c r="D95" s="18"/>
    </row>
    <row r="96" customFormat="false" ht="15" hidden="false" customHeight="false" outlineLevel="0" collapsed="false">
      <c r="A96" s="36" t="s">
        <v>140</v>
      </c>
      <c r="B96" s="37" t="n">
        <f aca="false">IFERROR(SUMIFS(Inventory!$J$6:$J$205,Inventory!$P$6:$P$205,"Retire"),0)</f>
        <v>0</v>
      </c>
      <c r="C96" s="23" t="s">
        <v>141</v>
      </c>
      <c r="D96" s="18"/>
    </row>
    <row r="97" customFormat="false" ht="15" hidden="false" customHeight="false" outlineLevel="0" collapsed="false">
      <c r="A97" s="38" t="s">
        <v>142</v>
      </c>
      <c r="B97" s="39" t="n">
        <f aca="false">COUNTIFS(Inventory!$K$6:$K$205,"Yes",Inventory!$P$6:$P$205,"Retire")</f>
        <v>0</v>
      </c>
      <c r="C97" s="23" t="s">
        <v>143</v>
      </c>
      <c r="D97" s="18"/>
    </row>
    <row r="98" customFormat="false" ht="15" hidden="false" customHeight="false" outlineLevel="0" collapsed="false">
      <c r="A98" s="36" t="s">
        <v>144</v>
      </c>
      <c r="B98" s="37" t="n">
        <f aca="false">COUNTIF(Inventory!$T$6:$T$205,"Done")</f>
        <v>0</v>
      </c>
      <c r="C98" s="18"/>
      <c r="D98" s="18"/>
    </row>
    <row r="99" customFormat="false" ht="15" hidden="false" customHeight="false" outlineLevel="0" collapsed="false">
      <c r="A99" s="18"/>
      <c r="B99" s="18"/>
      <c r="C99" s="18"/>
      <c r="D99" s="18"/>
    </row>
    <row r="100" customFormat="false" ht="15" hidden="false" customHeight="false" outlineLevel="0" collapsed="false">
      <c r="A100" s="18"/>
      <c r="B100" s="18"/>
      <c r="C100" s="18"/>
      <c r="D100" s="18"/>
    </row>
    <row r="101" customFormat="false" ht="15" hidden="false" customHeight="false" outlineLevel="0" collapsed="false">
      <c r="A101" s="19" t="s">
        <v>26</v>
      </c>
      <c r="B101" s="18"/>
      <c r="C101" s="18"/>
      <c r="D101" s="18"/>
    </row>
    <row r="102" customFormat="false" ht="15" hidden="false" customHeight="false" outlineLevel="0" collapsed="false">
      <c r="A102" s="23" t="s">
        <v>145</v>
      </c>
      <c r="B102" s="18"/>
      <c r="C102" s="18"/>
      <c r="D102" s="18"/>
    </row>
    <row r="103" customFormat="false" ht="15" hidden="false" customHeight="false" outlineLevel="0" collapsed="false">
      <c r="A103" s="23" t="s">
        <v>146</v>
      </c>
      <c r="B103" s="18"/>
      <c r="C103" s="18"/>
      <c r="D103" s="18"/>
    </row>
    <row r="104" customFormat="false" ht="15" hidden="false" customHeight="false" outlineLevel="0" collapsed="false">
      <c r="A104" s="23" t="s">
        <v>147</v>
      </c>
      <c r="B104" s="18"/>
      <c r="C104" s="18"/>
      <c r="D104" s="18"/>
    </row>
    <row r="105" customFormat="false" ht="15" hidden="false" customHeight="false" outlineLevel="0" collapsed="false">
      <c r="A105" s="23" t="s">
        <v>148</v>
      </c>
      <c r="B105" s="18"/>
      <c r="C105" s="18"/>
      <c r="D105" s="18"/>
    </row>
    <row r="106" customFormat="false" ht="15" hidden="false" customHeight="false" outlineLevel="0" collapsed="false">
      <c r="A106" s="23" t="s">
        <v>149</v>
      </c>
      <c r="B106" s="18"/>
      <c r="C106" s="18"/>
      <c r="D106" s="18"/>
    </row>
    <row r="107" customFormat="false" ht="15" hidden="false" customHeight="false" outlineLevel="0" collapsed="false">
      <c r="A107" s="23" t="s">
        <v>150</v>
      </c>
      <c r="B107" s="18"/>
      <c r="C107" s="18"/>
      <c r="D107" s="18"/>
    </row>
    <row r="108" customFormat="false" ht="15" hidden="false" customHeight="false" outlineLevel="0" collapsed="false">
      <c r="A108" s="23" t="s">
        <v>151</v>
      </c>
      <c r="B108" s="18"/>
      <c r="C108" s="18"/>
      <c r="D108" s="18"/>
    </row>
    <row r="109" customFormat="false" ht="15" hidden="false" customHeight="false" outlineLevel="0" collapsed="false">
      <c r="A109" s="18"/>
      <c r="B109" s="18"/>
      <c r="C109" s="18"/>
      <c r="D109" s="18"/>
    </row>
    <row r="110" customFormat="false" ht="15" hidden="false" customHeight="false" outlineLevel="0" collapsed="false">
      <c r="A110" s="42" t="s">
        <v>152</v>
      </c>
      <c r="B110" s="42"/>
      <c r="C110" s="42"/>
      <c r="D110" s="18"/>
    </row>
    <row r="111" customFormat="false" ht="15" hidden="false" customHeight="false" outlineLevel="0" collapsed="false">
      <c r="A111" s="18"/>
      <c r="B111" s="18"/>
      <c r="C111" s="18"/>
      <c r="D111" s="18"/>
    </row>
    <row r="112" customFormat="false" ht="15" hidden="false" customHeight="false" outlineLevel="0" collapsed="false">
      <c r="A112" s="18"/>
      <c r="B112" s="18"/>
      <c r="C112" s="18"/>
      <c r="D112" s="18"/>
    </row>
  </sheetData>
  <mergeCells count="3">
    <mergeCell ref="A1:D1"/>
    <mergeCell ref="A2:D2"/>
    <mergeCell ref="A110:C11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2026-07-17T11:12:13Z</dcterms:created>
  <dc:creator>openpyxl</dc:creator>
  <dc:description/>
  <dc:language>en-US</dc:language>
  <cp:lastModifiedBy/>
  <dcterms:modified xsi:type="dcterms:W3CDTF">2026-07-17T11:12:14Z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